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isco.Frias.MUJER\Desktop\"/>
    </mc:Choice>
  </mc:AlternateContent>
  <bookViews>
    <workbookView xWindow="0" yWindow="0" windowWidth="20490" windowHeight="7755"/>
  </bookViews>
  <sheets>
    <sheet name="POA 2019 Prevencion y Atencion " sheetId="1" r:id="rId1"/>
    <sheet name="Hoja1" sheetId="9" r:id="rId2"/>
    <sheet name="empleados fijos" sheetId="8" r:id="rId3"/>
    <sheet name="Posiciones pendientes tic" sheetId="2" r:id="rId4"/>
    <sheet name="Viaticos y cumbustible 2018" sheetId="3" r:id="rId5"/>
    <sheet name="F-3 BIENES DE CONSUMO" sheetId="7" r:id="rId6"/>
  </sheets>
  <definedNames>
    <definedName name="_xlnm.Print_Area" localSheetId="5">'F-3 BIENES DE CONSUMO'!$A$1:$E$72</definedName>
    <definedName name="_xlnm.Print_Area" localSheetId="0">'POA 2019 Prevencion y Atencion '!$A$1:$Q$171</definedName>
    <definedName name="CONSOLIDADO">#REF!</definedName>
    <definedName name="DACRF">#REF!</definedName>
    <definedName name="DAD">#REF!</definedName>
    <definedName name="DAF">#REF!</definedName>
    <definedName name="despacho">#REF!</definedName>
    <definedName name="DJ">#REF!</definedName>
    <definedName name="DNYCTI">#REF!</definedName>
    <definedName name="DPYEF">#REF!</definedName>
    <definedName name="DTI">#REF!</definedName>
    <definedName name="fre">#REF!</definedName>
    <definedName name="GG">#REF!</definedName>
    <definedName name="HGJH">#REF!</definedName>
    <definedName name="i">#REF!</definedName>
    <definedName name="MH">#REF!</definedName>
    <definedName name="OAI">#REF!</definedName>
    <definedName name="PLANYDES">#REF!</definedName>
    <definedName name="pre">#REF!</definedName>
    <definedName name="RELPUB">#REF!</definedName>
    <definedName name="ROSA">#REF!</definedName>
    <definedName name="RRHH">#REF!</definedName>
    <definedName name="RRHH1">#REF!</definedName>
    <definedName name="_xlnm.Print_Titles" localSheetId="0">'POA 2019 Prevencion y Atencion '!$1:$7</definedName>
  </definedNames>
  <calcPr calcId="152511"/>
  <fileRecoveryPr autoRecover="0"/>
</workbook>
</file>

<file path=xl/calcChain.xml><?xml version="1.0" encoding="utf-8"?>
<calcChain xmlns="http://schemas.openxmlformats.org/spreadsheetml/2006/main">
  <c r="F142" i="1" l="1"/>
  <c r="B135" i="1" l="1"/>
  <c r="B99" i="1" l="1"/>
  <c r="F63" i="1"/>
  <c r="F62" i="1"/>
  <c r="F164" i="1" l="1"/>
  <c r="B164" i="1"/>
  <c r="F19" i="1" l="1"/>
  <c r="F170" i="1" l="1"/>
  <c r="F169" i="1"/>
  <c r="F168" i="1"/>
  <c r="F146" i="1"/>
  <c r="F145" i="1"/>
  <c r="F144" i="1"/>
  <c r="F143" i="1"/>
  <c r="E141" i="1"/>
  <c r="F141" i="1" s="1"/>
  <c r="F135" i="1"/>
  <c r="E136" i="1"/>
  <c r="F136" i="1" s="1"/>
  <c r="B168" i="1" l="1"/>
  <c r="B141" i="1"/>
  <c r="K14" i="1" s="1"/>
  <c r="F131" i="1"/>
  <c r="F130" i="1"/>
  <c r="F129" i="1"/>
  <c r="F122" i="1"/>
  <c r="F124" i="1"/>
  <c r="F123" i="1"/>
  <c r="F121" i="1"/>
  <c r="F120" i="1"/>
  <c r="F99" i="1"/>
  <c r="F64" i="1"/>
  <c r="D61" i="1"/>
  <c r="F48" i="1"/>
  <c r="F47" i="1"/>
  <c r="D46" i="1"/>
  <c r="F46" i="1" s="1"/>
  <c r="F45" i="1"/>
  <c r="F41" i="1"/>
  <c r="F40" i="1"/>
  <c r="F39" i="1"/>
  <c r="F38" i="1"/>
  <c r="F37" i="1"/>
  <c r="F36" i="1"/>
  <c r="F35" i="1"/>
  <c r="F34" i="1"/>
  <c r="F33" i="1"/>
  <c r="F22" i="1"/>
  <c r="F32" i="1"/>
  <c r="F31" i="1"/>
  <c r="F30" i="1"/>
  <c r="F29" i="1"/>
  <c r="F28" i="1"/>
  <c r="F27" i="1"/>
  <c r="F26" i="1"/>
  <c r="F25" i="1"/>
  <c r="F21" i="1"/>
  <c r="F20" i="1"/>
  <c r="F18" i="1"/>
  <c r="B25" i="1" l="1"/>
  <c r="B33" i="1"/>
  <c r="B18" i="1"/>
  <c r="B120" i="1"/>
  <c r="B129" i="1"/>
  <c r="B45" i="1"/>
  <c r="B61" i="1"/>
  <c r="F46" i="8"/>
  <c r="E46" i="8"/>
  <c r="K30" i="8"/>
  <c r="I30" i="8"/>
  <c r="E30" i="8"/>
  <c r="J30" i="8" l="1"/>
  <c r="G30" i="8"/>
  <c r="H30" i="8" l="1"/>
  <c r="L30" i="8" l="1"/>
  <c r="M30" i="8"/>
  <c r="F24" i="3" l="1"/>
  <c r="F9" i="3"/>
  <c r="F8" i="3"/>
  <c r="F7" i="3"/>
  <c r="F6" i="3"/>
  <c r="F5" i="3"/>
  <c r="F4" i="3"/>
</calcChain>
</file>

<file path=xl/sharedStrings.xml><?xml version="1.0" encoding="utf-8"?>
<sst xmlns="http://schemas.openxmlformats.org/spreadsheetml/2006/main" count="783" uniqueCount="249">
  <si>
    <t xml:space="preserve">Producto y sus  Atributos </t>
  </si>
  <si>
    <t>Producto</t>
  </si>
  <si>
    <t xml:space="preserve">Medio de Verificación </t>
  </si>
  <si>
    <t xml:space="preserve">Línea Base </t>
  </si>
  <si>
    <t>Meta Total</t>
  </si>
  <si>
    <t>Meta por trimestre</t>
  </si>
  <si>
    <t>Ene-Mar</t>
  </si>
  <si>
    <t>Abr-Jun</t>
  </si>
  <si>
    <t>Jul-Sept</t>
  </si>
  <si>
    <t>Oct-Dic</t>
  </si>
  <si>
    <t>Presupuesto</t>
  </si>
  <si>
    <t>Riesgo(s)</t>
  </si>
  <si>
    <t xml:space="preserve">Unidad Rectora: </t>
  </si>
  <si>
    <t>Unidad Ejecutora:</t>
  </si>
  <si>
    <t xml:space="preserve">Actividades y sus  Atributos </t>
  </si>
  <si>
    <t>Actividades</t>
  </si>
  <si>
    <t>Cantidad</t>
  </si>
  <si>
    <t>Costo Unitario (RD$)</t>
  </si>
  <si>
    <t>Monto (RD$)</t>
  </si>
  <si>
    <t xml:space="preserve">Fuente de Financiamiento </t>
  </si>
  <si>
    <t>Prog.</t>
  </si>
  <si>
    <t>Act.</t>
  </si>
  <si>
    <t>Objeto</t>
  </si>
  <si>
    <t>Cuenta</t>
  </si>
  <si>
    <t>Subcta.</t>
  </si>
  <si>
    <t>Auxiliar</t>
  </si>
  <si>
    <t xml:space="preserve">Est. Programática </t>
  </si>
  <si>
    <t>Objetivo General : END 2010  2030</t>
  </si>
  <si>
    <t>Eje Estratégico: END 2010  2030</t>
  </si>
  <si>
    <t>Eje Estratégico: PEI 2016  2020</t>
  </si>
  <si>
    <t>Areas</t>
  </si>
  <si>
    <t>Cargos</t>
  </si>
  <si>
    <t>Sueldos</t>
  </si>
  <si>
    <t>Carga Anual</t>
  </si>
  <si>
    <t xml:space="preserve">Carga Mensual </t>
  </si>
  <si>
    <t>CARGO</t>
  </si>
  <si>
    <t>MINISTERIO DE LA MUJER</t>
  </si>
  <si>
    <t>TABLA DE CALCULO DE VIATICOS</t>
  </si>
  <si>
    <t>DESAYUNO</t>
  </si>
  <si>
    <t>ALMUERZO</t>
  </si>
  <si>
    <t>CENA</t>
  </si>
  <si>
    <t>ALOJAMIENTO</t>
  </si>
  <si>
    <t>TOTAL</t>
  </si>
  <si>
    <t>MINISTROS/AS</t>
  </si>
  <si>
    <t>VICEMINISTROS/AS</t>
  </si>
  <si>
    <t>DIRECTORES</t>
  </si>
  <si>
    <t>ENCARGADOS</t>
  </si>
  <si>
    <t>TECNICOS</t>
  </si>
  <si>
    <t>OTROS - CHOFERES</t>
  </si>
  <si>
    <t>DESCRIPCION</t>
  </si>
  <si>
    <t>CRITERIO</t>
  </si>
  <si>
    <t>ALOJAMIENTO / DORMITORIO</t>
  </si>
  <si>
    <t>SALIDA ANTES O APARTIR DE LAS 7 AM</t>
  </si>
  <si>
    <t>ACTIVIDAD PROGRAMADA CON RETORNO DESDEPUES DE LAS 12 PM</t>
  </si>
  <si>
    <t>RETORNO CON LLEGADA A PARTIR DE LAS 7 PM</t>
  </si>
  <si>
    <t>CUANDO TIENE QUE PASAR LA NOCHE EN EL LUGAR DEL VIAJE</t>
  </si>
  <si>
    <t>TABLA DE DISTRIBUCION</t>
  </si>
  <si>
    <t>gasoil premium</t>
  </si>
  <si>
    <t>Precio</t>
  </si>
  <si>
    <t>galones</t>
  </si>
  <si>
    <t>RECORRIDO COMBUSTIBLE VIAJES OPM, OMM, CASAS DE ACOGIDA Y CENTROS</t>
  </si>
  <si>
    <t>CANTIDAD</t>
  </si>
  <si>
    <t>52 OFICINAS</t>
  </si>
  <si>
    <t>SUB TOTAL</t>
  </si>
  <si>
    <t>CUATRIMESTRES</t>
  </si>
  <si>
    <t>Sub Total</t>
  </si>
  <si>
    <t>Cuatrimestre</t>
  </si>
  <si>
    <t>Resaltados los Indispensables desde el 22/08/2016 donde se realizo el levantamiento y fue integrado en la estructura nueva.</t>
  </si>
  <si>
    <t>Objetivos Estratégicos : PEI 2015  2020</t>
  </si>
  <si>
    <t xml:space="preserve">Bienes de Consumo y uso </t>
  </si>
  <si>
    <t>Unidad de Medida</t>
  </si>
  <si>
    <t>Precio 2019
Unitario</t>
  </si>
  <si>
    <t>Total Añual 
por Articulo</t>
  </si>
  <si>
    <t>Nombre</t>
  </si>
  <si>
    <t>DEPARTAMENTO</t>
  </si>
  <si>
    <t>Cargo</t>
  </si>
  <si>
    <t>Estatus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</si>
  <si>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</si>
  <si>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</si>
  <si>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</si>
  <si>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</si>
  <si>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</si>
  <si>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</si>
  <si>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</si>
  <si>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</si>
  <si>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Total Desc. Neto</t>
  </si>
  <si>
    <t>Subtotal</t>
  </si>
  <si>
    <t>APARTIR DE AGOSTO 2018</t>
  </si>
  <si>
    <t>APARTIR DE AGOSTO 2018 ANUAL</t>
  </si>
  <si>
    <t>13 SUELDOS</t>
  </si>
  <si>
    <t>Tipo de vehículo.</t>
  </si>
  <si>
    <t>Automovil, Jeepeta, Camioneta</t>
  </si>
  <si>
    <t>Minibús, Macrobús.</t>
  </si>
  <si>
    <t>Camión de 2 Ejes</t>
  </si>
  <si>
    <t>Camión de 3 Ejes o más</t>
  </si>
  <si>
    <t xml:space="preserve">DISTRIBUCION VIAJES </t>
  </si>
  <si>
    <t>combustible (Fecha)</t>
  </si>
  <si>
    <t xml:space="preserve">informes, fotos, listados de participantes y estadísticas </t>
  </si>
  <si>
    <t>Inversion/Trimestre (RD $)</t>
  </si>
  <si>
    <t xml:space="preserve"> </t>
  </si>
  <si>
    <t>Descripción de Producto</t>
  </si>
  <si>
    <t xml:space="preserve">Unidad de Medida </t>
  </si>
  <si>
    <t>Jul-Sep</t>
  </si>
  <si>
    <t xml:space="preserve">1-Personas sensiblizadas sobre una vida sin violencia </t>
  </si>
  <si>
    <t>Presupuesto por Actividad</t>
  </si>
  <si>
    <t>Viáticos (Chofer)</t>
  </si>
  <si>
    <t xml:space="preserve">Viáticos (Técnica) </t>
  </si>
  <si>
    <t>Mujeres y hombres sensibilizados</t>
  </si>
  <si>
    <t xml:space="preserve">1-1 Crear, sensilbilizar, articular y fortalecer Redes Municipales de prevención por una Vida sin Violencia en articulación con los diferentes actores guebernamentales y no gubernamentales de la Ruta Crítica, garantes de derechos de la atención integaral a la violencia contra la mujeres y niñez en los ámbitos de la promoción de una vida libre de violencia y la Prevención del daño, la detección de las víctimas y el seguimiento a los casos, hasta lograr que las personas retomen su proyecto de vida, en las provincias : ( Higuey, la Romana,  Hato Mayor, El Seibo, Monte Plata, Bonao, Duarte-San Francisco, Espaillat-Moca, la Vega, María Trinidad Sanchez-Nagua, Sanchez Ramirez-Cotuí, Samaná, Dajabón, Montecristi, Puerto Plata, Hermanas Mirabal-Salcedo, Santiago Rodriguez-Sabaneta, Valverde Mao, bahoruco, Baní, Barahona, Elias Piña, Independencia-Jimaní, Pedernales, San Jose de Ocaa San Cristóbal, San Juan de la Mguana. Fortalecr las redes siguentes: Distrito Nacional, Santo Domingo Este, Santo Dimngo Norte, Santo Domingo Oeste, San Pedro de Macoris, el municipio de Guerra, Azua y Santago.                                                                                     </t>
  </si>
  <si>
    <t xml:space="preserve">Promover a través de herramientas adecuadas cambios de actitudes, patrones, valores y comportamienos que favorezcan el desarrollo de relaciones equitativas e igualitarias entre mujeres y hombres a nivel individual, de pareja y colectivo, con el fin de crear una cultura de paz para una vida sin violencica </t>
  </si>
  <si>
    <t>Combustible (galones)</t>
  </si>
  <si>
    <t>Viáticos (Técnica)</t>
  </si>
  <si>
    <t>Almuerzo</t>
  </si>
  <si>
    <t>Insumos</t>
  </si>
  <si>
    <t>Inversión/Trimestre (RD $)</t>
  </si>
  <si>
    <t xml:space="preserve">Identificación </t>
  </si>
  <si>
    <t>Refrigerio y Almuerzo</t>
  </si>
  <si>
    <t xml:space="preserve">  </t>
  </si>
  <si>
    <t>1-5- Elaboración, Publicación de materiales en relación con las caracteristicas del trabajo en redes</t>
  </si>
  <si>
    <t>Refrigerio</t>
  </si>
  <si>
    <t>2-Mujeres Víctima de violencia de género e intrafamiliar con atencion integral</t>
  </si>
  <si>
    <t xml:space="preserve">Libretas </t>
  </si>
  <si>
    <t>Lapiceros</t>
  </si>
  <si>
    <t>Crayolas de cera gruesa, 4 juegos par c/grupo, 48 paquetes</t>
  </si>
  <si>
    <t>48 unidades</t>
  </si>
  <si>
    <t>Marcadores punta finas, dos juegos de 12 unidad</t>
  </si>
  <si>
    <t>24 unidades</t>
  </si>
  <si>
    <t>Marcadores punta gruesados juegos de 12 unidad</t>
  </si>
  <si>
    <t>Papel Krft, papel periodico temaño A3</t>
  </si>
  <si>
    <t>dos pliegos de cada grupo</t>
  </si>
  <si>
    <t xml:space="preserve">Papel de Construcción dos paquetes de 48 unidades </t>
  </si>
  <si>
    <t>96 unidades</t>
  </si>
  <si>
    <t xml:space="preserve">Papel Bond Blanco </t>
  </si>
  <si>
    <t xml:space="preserve">450 unidades </t>
  </si>
  <si>
    <t xml:space="preserve">Papel bond de colores  multicolor </t>
  </si>
  <si>
    <t>3 Resma</t>
  </si>
  <si>
    <t>Papel crepé</t>
  </si>
  <si>
    <t>24 paquete, azul, amarillo, rojo, naranja y verde</t>
  </si>
  <si>
    <t xml:space="preserve">Foami </t>
  </si>
  <si>
    <t xml:space="preserve">3 paquete de 10 unidad </t>
  </si>
  <si>
    <t>Papelógrafos</t>
  </si>
  <si>
    <t>300 unidad</t>
  </si>
  <si>
    <t xml:space="preserve">Cartulinas de Colores </t>
  </si>
  <si>
    <t xml:space="preserve">60 unidades </t>
  </si>
  <si>
    <t>Tijeras (sin punta)</t>
  </si>
  <si>
    <t>45 unidades</t>
  </si>
  <si>
    <t>Ega</t>
  </si>
  <si>
    <t>21 unidades</t>
  </si>
  <si>
    <t xml:space="preserve">Maskintape </t>
  </si>
  <si>
    <t>9 unidades</t>
  </si>
  <si>
    <t>Masillas</t>
  </si>
  <si>
    <t>21 vasitos de diferetes colores</t>
  </si>
  <si>
    <t xml:space="preserve">Gafete </t>
  </si>
  <si>
    <t>75 unidades</t>
  </si>
  <si>
    <t>Velones Aromaticos</t>
  </si>
  <si>
    <t>5 unidades de diferente colores</t>
  </si>
  <si>
    <t xml:space="preserve">Petelos de Rosas </t>
  </si>
  <si>
    <t>240 pesos de pestalos</t>
  </si>
  <si>
    <t xml:space="preserve">Canicas </t>
  </si>
  <si>
    <t xml:space="preserve">75 unidades </t>
  </si>
  <si>
    <t xml:space="preserve">girnaldas </t>
  </si>
  <si>
    <t>Cuerda o sogas (tipo yute o nilon</t>
  </si>
  <si>
    <t>180 pies de cuerda</t>
  </si>
  <si>
    <t xml:space="preserve">Mochilas </t>
  </si>
  <si>
    <t>una para cada facilitadora</t>
  </si>
  <si>
    <t xml:space="preserve">Chofer, </t>
  </si>
  <si>
    <t>Vehículo</t>
  </si>
  <si>
    <t xml:space="preserve">Resma de papel </t>
  </si>
  <si>
    <t xml:space="preserve">100 unidades </t>
  </si>
  <si>
    <t>Cartucho 53 A</t>
  </si>
  <si>
    <t>12 Unidades</t>
  </si>
  <si>
    <t xml:space="preserve">12 Caja de </t>
  </si>
  <si>
    <t xml:space="preserve">Lapiceros </t>
  </si>
  <si>
    <t>Lapiz</t>
  </si>
  <si>
    <t>6 Cajas</t>
  </si>
  <si>
    <t>Forders  8 y medio x 11</t>
  </si>
  <si>
    <t>40 caja de Forders</t>
  </si>
  <si>
    <t xml:space="preserve">sobre Manila </t>
  </si>
  <si>
    <t>100 sobre</t>
  </si>
  <si>
    <t>Pos it (grande y Pequeño</t>
  </si>
  <si>
    <t>12  Paquete c/u</t>
  </si>
  <si>
    <t>Grapadora</t>
  </si>
  <si>
    <t>12 unidades</t>
  </si>
  <si>
    <t>Clip Grande y Pequeño</t>
  </si>
  <si>
    <t>6 caja c/u</t>
  </si>
  <si>
    <t>cinta pegante ancha</t>
  </si>
  <si>
    <t>6 unidades</t>
  </si>
  <si>
    <t>Gomitas</t>
  </si>
  <si>
    <t>3 Cajas</t>
  </si>
  <si>
    <t>Saca grapa</t>
  </si>
  <si>
    <t>Grapa</t>
  </si>
  <si>
    <t>8 unidades</t>
  </si>
  <si>
    <t>Gancho ACCO</t>
  </si>
  <si>
    <t>6 caja</t>
  </si>
  <si>
    <t xml:space="preserve">2-2- -Brindar asistencia integral legal y psicologica a mujeres victima de violencia de género e intrfamiliar, en situacione imprevista de casos que se presentan en las provincias que ameritan y requieren realizar viajes no programados         </t>
  </si>
  <si>
    <t>Viáticos (Abogada)</t>
  </si>
  <si>
    <t>Viáticos (Seguridad)</t>
  </si>
  <si>
    <t>2-3-Supervision y seguimiento y monitoreo en las Oficinas Provinciales y Municipales del Ministerio de la Mujer, para sociaizar la calidad de la atención brindadas a víctimas de violencia en las 52 oficinas.</t>
  </si>
  <si>
    <t>Viáticos (Encargadas)</t>
  </si>
  <si>
    <t>Viáticos (Técnicas)</t>
  </si>
  <si>
    <t>Fcilitadora</t>
  </si>
  <si>
    <t>Abogadas</t>
  </si>
  <si>
    <t>Secretaria</t>
  </si>
  <si>
    <t>Psicólogas</t>
  </si>
  <si>
    <t>Vehículos</t>
  </si>
  <si>
    <t xml:space="preserve">Encargada </t>
  </si>
  <si>
    <t xml:space="preserve">2-6- Contratacion de personal para el Departamento de Prevención y el Departamento de Atención </t>
  </si>
  <si>
    <t>POA</t>
  </si>
  <si>
    <t xml:space="preserve">Dirección de Prevención y Atención a la Violencia </t>
  </si>
  <si>
    <t>Lapicero</t>
  </si>
  <si>
    <t xml:space="preserve"> LibretaS</t>
  </si>
  <si>
    <t>Forders Timbrado</t>
  </si>
  <si>
    <t>Fordes Timbrado</t>
  </si>
  <si>
    <t>Viáticos (facilitadora)</t>
  </si>
  <si>
    <t>Guia para organizacón y consolidación de Redes Municipales</t>
  </si>
  <si>
    <t>Cojines</t>
  </si>
  <si>
    <t>Promover y garantizar los de las mujeres a través de planes y programas integrales de prevención y atención a víctimas de violencia y de género</t>
  </si>
  <si>
    <t>Cantidad de mujeres víctimas de violencia e intrafamiliar y de género atendidas en los tribunales, fiscalías, oficinas y unidades</t>
  </si>
  <si>
    <t xml:space="preserve">Informes y estadísticas </t>
  </si>
  <si>
    <t xml:space="preserve">2-1-Brindar asistencia integral legal y psicólogica a mujeres víctima de violencia de género e intrfamiliar                       </t>
  </si>
  <si>
    <t>Cartuco 283</t>
  </si>
  <si>
    <t>Laptop</t>
  </si>
  <si>
    <t>Proyector</t>
  </si>
  <si>
    <t>Impresión de Material</t>
  </si>
  <si>
    <t>Facilitadores</t>
  </si>
  <si>
    <t>Total Material de Apoyo</t>
  </si>
  <si>
    <t>Total Material Apoyo</t>
  </si>
  <si>
    <t>Viáticos (Psicologas)</t>
  </si>
  <si>
    <t>Material Apoyo (carpetas)</t>
  </si>
  <si>
    <t xml:space="preserve">Fuente Financiamiento </t>
  </si>
  <si>
    <t>Impresora</t>
  </si>
  <si>
    <t>Fondo General</t>
  </si>
  <si>
    <t>1+N25:Q26</t>
  </si>
  <si>
    <t>Psiquiatra</t>
  </si>
  <si>
    <t>2-7- Contratacion de Persanal para Programa de Ciudad Mujer</t>
  </si>
  <si>
    <t xml:space="preserve">Psicologas </t>
  </si>
  <si>
    <t xml:space="preserve">Abogadas </t>
  </si>
  <si>
    <t>Secretarias</t>
  </si>
  <si>
    <r>
      <t>2-</t>
    </r>
    <r>
      <rPr>
        <sz val="10"/>
        <color rgb="FFFF0000"/>
        <rFont val="Calibri"/>
        <family val="2"/>
        <scheme val="minor"/>
      </rPr>
      <t>8-</t>
    </r>
    <r>
      <rPr>
        <sz val="10"/>
        <rFont val="Calibri"/>
        <family val="2"/>
        <scheme val="minor"/>
      </rPr>
      <t xml:space="preserve"> Comprar Vehículo para fortalecer el servicio que se brinda permanentemente en los Depamentos de Prevención y de Atención a nivel Nacional.</t>
    </r>
  </si>
  <si>
    <t>2-9- Comprar equipos de oficina para realizar el trabajo del Departamento de Prevención a la violencia</t>
  </si>
  <si>
    <r>
      <t>1-2-Realizar veintisiete (27) talleres para 30 personas c/u (</t>
    </r>
    <r>
      <rPr>
        <sz val="12"/>
        <color rgb="FFFF0000"/>
        <rFont val="Calibri"/>
        <family val="2"/>
        <scheme val="minor"/>
      </rPr>
      <t>810 personas sensilibizadas en total</t>
    </r>
    <r>
      <rPr>
        <sz val="12"/>
        <rFont val="Calibri"/>
        <family val="2"/>
        <scheme val="minor"/>
      </rPr>
      <t xml:space="preserve">) para crear  las Redes Municipales de Prevención por una vidad sin violencia en articulación con los diferentes actores gubernamentales y no gubernamentales de la Ruta Critica, garantes de derechos de la atención integaral a la violencia contra la mujeres y niñez en los ambitos de la promoción de una vida libre de violencia y la Prevencion del daño, la deteccion de las víctimas y el seguimiento a los casos, hasta lograr que las personas retomen su proyecto de vida, en las provincias : ( Higuey, la Romana,  Hato Mayor, El Seibo, Monte Plata, Bonao, Duarte-San Francisco, Espaillat-Moca, la Vega, María Trinidad Sanchez-Nagua, Sanchez Ramirez-Cotuí, Samaná, Dajabón, Montecristi, Puerto Plata, Hermanas Mirabal-Salcedo, Santiago Rodriguez-Sabaneta, Valverde Mao, bahoruco, Baní, Barahona, Elias Piña, Independencia-Jimaní, Pedernales, San Jose de Ocaa San Cristóbal, San Juan de la Mguana.                                                                                      </t>
    </r>
  </si>
  <si>
    <r>
      <t xml:space="preserve">1-4- realizar 37 reuniones con 15 participantes cada una de seguimiento y monitoreo a la implentación de la extrategia del trabajo en Redes de Prevención de violencia en las municipios siguientes:Higuey, la Romana,  Hato Mayor, El Seibo, Monte Plata, Bonao, Duarte-San Francisco, Espaillat-Moca, la Vega, María Trinidad Sanchez-Nagua, Sanchez Ramirez-Cotuí, Samaná, Dajabón, Montecristi, Puerto Plata, Hermanas Mirabal-Salcedo, Santiago Rodriguez-Sabaneta, Valverde Mao, bahoruco, Baní, Barahona, Elias Piña, Independencia-Jimaní, Pedernales, San Jose de Ocaa San Cristóbal, San Juan de la Mguana. Fortalecr las redes siguentes: Distrito Nacional, Santo Domingo Este, Santo Dimngo Norte, Santo Domingo Oeste, San Pedro de Macoris, el municipio de Guerra, Azua y Santago.                                          </t>
    </r>
    <r>
      <rPr>
        <sz val="12"/>
        <color rgb="FFFF0000"/>
        <rFont val="Calibri"/>
        <family val="2"/>
        <scheme val="minor"/>
      </rPr>
      <t xml:space="preserve"> ( 557 paersonas en total).</t>
    </r>
  </si>
  <si>
    <r>
      <t xml:space="preserve">1-6-Realizar ocho (8) Grupos de Apoyo de Mujeres afectadas por la Violencia, 25 c/u en el Edicicio Metropolitano del Ministerio de la Mujer.                                                                          </t>
    </r>
    <r>
      <rPr>
        <sz val="10"/>
        <color rgb="FFFF0000"/>
        <rFont val="Calibri"/>
        <family val="2"/>
        <scheme val="minor"/>
      </rPr>
      <t xml:space="preserve">( 200 personas capacitdas en total).   </t>
    </r>
    <r>
      <rPr>
        <sz val="10"/>
        <rFont val="Calibri"/>
        <family val="2"/>
        <scheme val="minor"/>
      </rPr>
      <t xml:space="preserve">           </t>
    </r>
  </si>
  <si>
    <r>
      <t xml:space="preserve">2-4-Realizar tres (3) encuentro regionales para analizar con las encargadas las visitas de seguimientos a las OPM Y OMM, con 20 personas cada encuentro. </t>
    </r>
    <r>
      <rPr>
        <sz val="10"/>
        <color rgb="FFFF0000"/>
        <rFont val="Calibri"/>
        <family val="2"/>
        <scheme val="minor"/>
      </rPr>
      <t>(60 personas en total).</t>
    </r>
  </si>
  <si>
    <t xml:space="preserve">Viaticos Chofer </t>
  </si>
  <si>
    <t xml:space="preserve">1-3-Realizar 30 talleres con 30 participantes cada uno para la sensibilización de la Ruta Crítica con on los diferentes actores gubernamentales y no gubernamentales de la Ruta Critica, garantes de derechos de la atención integaral a la violencia contra la mujeres y niñez en los ambitos de la promoción de una vida libre de violencia y la Prevencion del daño, la deteccion de las víctimas y el seguimiento a los casos, hasta lograr que las personas retomen su proyecto de vi+A33:Q41da, en las provincias : ( Higuey, la Romana,  Hato Mayor, El Seibo, Monte Plata, Bonao, Duarte-San Francisco, Espaillat-Moca, la Vega, María Trinidad Sanchez-Nagua, Sanchez Ramirez-Cotuí, Samaná, Dajabón, Montecristi, Puerto Plata, Hermanas Mirabal-Salcedo, Santiago Rodriguez-Sabaneta, Valverde Mao, bahoruco, Baní, Barahona, Elias Piña, Independencia-Jimaní, Pedernales, San Jose de Ocaa San Cristóbal, San Juan de la Mguana, Santiago, San Pedro de Macorís y Azua. (900 personas sensibilizadas en total).                                                                                     </t>
  </si>
  <si>
    <t>Transporte</t>
  </si>
  <si>
    <r>
      <t xml:space="preserve">2-5- Realizar cuatro (4) talleres de Autocuidado para ell personal que asiste a víctima en el programa de prevención y atención de violencia, casas de acogidas, OPM Y OMM, y Linea de Emerncia  para 50 personas cada taller. </t>
    </r>
    <r>
      <rPr>
        <sz val="10"/>
        <color rgb="FFFF0000"/>
        <rFont val="Calibri"/>
        <family val="2"/>
        <scheme val="minor"/>
      </rPr>
      <t>(200 personas en total).</t>
    </r>
  </si>
  <si>
    <t>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</si>
</sst>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&quot;€&quot;;[Red]\-#,##0.00\ &quot;€&quot;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-;\-* #,##0.00_-;_-* &quot;-&quot;??_-;_-@_-"/>
    <numFmt numFmtId="169" formatCode="#,##0.00;[Red]#,##0.00"/>
    <numFmt numFmtId="170" formatCode="_-[$€]* #,##0.00_-;\-[$€]* #,##0.00_-;_-[$€]* &quot;-&quot;??_-;_-@_-"/>
    <numFmt numFmtId="171" formatCode="_-* #,##0\ _€_-;\-* #,##0\ _€_-;_-* &quot;-&quot;??\ _€_-;_-@_-"/>
    <numFmt numFmtId="172" formatCode="_-* #,##0_-;\-* #,##0_-;_-* &quot;-&quot;??_-;_-@_-"/>
    <numFmt numFmtId="173" formatCode="#,##0;[Red]#,##0"/>
    <numFmt numFmtId="174" formatCode="_([$RD$-1C0A]* #,##0.00_);_([$RD$-1C0A]* \(#,##0.00\);_([$RD$-1C0A]* &quot;-&quot;??_);_(@_)"/>
    <numFmt numFmtId="175" formatCode="#,##0.00;#,##0.00"/>
    <numFmt numFmtId="176" formatCode="###0;###0"/>
    <numFmt numFmtId="177" formatCode="###0.00;###0.00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 val="singleAccounting"/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Inherit"/>
    </font>
    <font>
      <sz val="10"/>
      <color rgb="FF000000"/>
      <name val="Inherit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7"/>
      <name val="Calibri"/>
      <family val="2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9"/>
      <name val="Calibri"/>
      <family val="2"/>
    </font>
    <font>
      <sz val="12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</font>
    <font>
      <b/>
      <sz val="7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426E5C"/>
      </left>
      <right style="thin">
        <color rgb="FF426E5C"/>
      </right>
      <top/>
      <bottom/>
      <diagonal/>
    </border>
  </borders>
  <cellStyleXfs count="51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7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9" fontId="0" fillId="0" borderId="1" xfId="0" applyNumberFormat="1" applyBorder="1"/>
    <xf numFmtId="169" fontId="1" fillId="0" borderId="1" xfId="0" applyNumberFormat="1" applyFont="1" applyBorder="1"/>
    <xf numFmtId="0" fontId="0" fillId="6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169" fontId="0" fillId="0" borderId="0" xfId="0" applyNumberFormat="1" applyBorder="1"/>
    <xf numFmtId="169" fontId="1" fillId="0" borderId="0" xfId="0" applyNumberFormat="1" applyFont="1" applyBorder="1"/>
    <xf numFmtId="0" fontId="1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3" xfId="0" applyBorder="1"/>
    <xf numFmtId="169" fontId="0" fillId="0" borderId="1" xfId="0" applyNumberFormat="1" applyFill="1" applyBorder="1"/>
    <xf numFmtId="173" fontId="0" fillId="0" borderId="1" xfId="0" applyNumberFormat="1" applyFill="1" applyBorder="1" applyAlignment="1">
      <alignment horizontal="center"/>
    </xf>
    <xf numFmtId="169" fontId="0" fillId="0" borderId="1" xfId="0" applyNumberFormat="1" applyFont="1" applyBorder="1" applyAlignment="1">
      <alignment horizontal="center"/>
    </xf>
    <xf numFmtId="169" fontId="0" fillId="0" borderId="0" xfId="0" applyNumberFormat="1" applyFill="1" applyBorder="1"/>
    <xf numFmtId="0" fontId="0" fillId="0" borderId="7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168" fontId="8" fillId="0" borderId="1" xfId="49" applyFont="1" applyBorder="1" applyAlignment="1">
      <alignment horizontal="center" vertical="center"/>
    </xf>
    <xf numFmtId="0" fontId="8" fillId="4" borderId="1" xfId="0" applyFont="1" applyFill="1" applyBorder="1" applyAlignment="1">
      <alignment horizontal="right" vertical="center"/>
    </xf>
    <xf numFmtId="169" fontId="8" fillId="0" borderId="0" xfId="0" applyNumberFormat="1" applyFont="1"/>
    <xf numFmtId="9" fontId="0" fillId="0" borderId="0" xfId="0" applyNumberFormat="1"/>
    <xf numFmtId="174" fontId="14" fillId="10" borderId="1" xfId="50" applyNumberFormat="1" applyFont="1" applyFill="1" applyBorder="1" applyAlignment="1">
      <alignment horizontal="center" vertical="center" wrapText="1"/>
    </xf>
    <xf numFmtId="174" fontId="14" fillId="6" borderId="1" xfId="5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6" borderId="1" xfId="0" applyFont="1" applyFill="1" applyBorder="1" applyAlignment="1">
      <alignment horizontal="left" vertical="top" wrapText="1"/>
    </xf>
    <xf numFmtId="0" fontId="0" fillId="10" borderId="1" xfId="0" applyFill="1" applyBorder="1"/>
    <xf numFmtId="174" fontId="0" fillId="10" borderId="1" xfId="0" applyNumberFormat="1" applyFill="1" applyBorder="1"/>
    <xf numFmtId="0" fontId="0" fillId="3" borderId="1" xfId="0" applyFill="1" applyBorder="1"/>
    <xf numFmtId="174" fontId="14" fillId="3" borderId="1" xfId="50" applyNumberFormat="1" applyFont="1" applyFill="1" applyBorder="1" applyAlignment="1">
      <alignment horizontal="center" vertical="center" wrapText="1"/>
    </xf>
    <xf numFmtId="0" fontId="0" fillId="5" borderId="1" xfId="0" applyFill="1" applyBorder="1"/>
    <xf numFmtId="174" fontId="16" fillId="5" borderId="1" xfId="0" applyNumberFormat="1" applyFont="1" applyFill="1" applyBorder="1"/>
    <xf numFmtId="0" fontId="8" fillId="0" borderId="0" xfId="0" applyFont="1" applyAlignment="1">
      <alignment vertical="center"/>
    </xf>
    <xf numFmtId="0" fontId="17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vertical="top" wrapText="1"/>
    </xf>
    <xf numFmtId="176" fontId="19" fillId="0" borderId="1" xfId="0" applyNumberFormat="1" applyFont="1" applyFill="1" applyBorder="1" applyAlignment="1">
      <alignment horizontal="right" vertical="top" wrapText="1"/>
    </xf>
    <xf numFmtId="175" fontId="19" fillId="0" borderId="1" xfId="0" applyNumberFormat="1" applyFont="1" applyFill="1" applyBorder="1" applyAlignment="1">
      <alignment horizontal="right" vertical="top" wrapText="1"/>
    </xf>
    <xf numFmtId="177" fontId="19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175" fontId="0" fillId="0" borderId="0" xfId="0" applyNumberFormat="1" applyAlignment="1">
      <alignment horizontal="right"/>
    </xf>
    <xf numFmtId="0" fontId="20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right" vertical="top" wrapText="1"/>
    </xf>
    <xf numFmtId="0" fontId="1" fillId="0" borderId="0" xfId="0" applyFont="1"/>
    <xf numFmtId="0" fontId="0" fillId="0" borderId="0" xfId="0"/>
    <xf numFmtId="0" fontId="22" fillId="11" borderId="1" xfId="0" applyFont="1" applyFill="1" applyBorder="1" applyAlignment="1">
      <alignment horizontal="center" vertical="center" wrapText="1"/>
    </xf>
    <xf numFmtId="0" fontId="6" fillId="0" borderId="0" xfId="0" applyFont="1"/>
    <xf numFmtId="0" fontId="23" fillId="11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15" fillId="0" borderId="1" xfId="28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0" fillId="0" borderId="19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73" fontId="0" fillId="0" borderId="1" xfId="0" applyNumberFormat="1" applyFont="1" applyBorder="1" applyAlignment="1">
      <alignment horizontal="center" vertical="center"/>
    </xf>
    <xf numFmtId="3" fontId="28" fillId="0" borderId="0" xfId="0" applyNumberFormat="1" applyFont="1" applyFill="1" applyBorder="1" applyAlignment="1">
      <alignment horizontal="left" vertical="center" wrapText="1"/>
    </xf>
    <xf numFmtId="4" fontId="27" fillId="0" borderId="0" xfId="0" applyNumberFormat="1" applyFont="1" applyBorder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left" vertical="center" wrapText="1"/>
    </xf>
    <xf numFmtId="0" fontId="12" fillId="0" borderId="0" xfId="0" applyFont="1" applyBorder="1" applyAlignment="1"/>
    <xf numFmtId="0" fontId="26" fillId="0" borderId="1" xfId="0" applyFont="1" applyBorder="1" applyAlignment="1">
      <alignment horizontal="left" vertical="center"/>
    </xf>
    <xf numFmtId="0" fontId="2" fillId="0" borderId="0" xfId="0" applyFont="1"/>
    <xf numFmtId="0" fontId="0" fillId="4" borderId="1" xfId="0" applyFont="1" applyFill="1" applyBorder="1" applyAlignment="1">
      <alignment horizontal="center" vertical="center"/>
    </xf>
    <xf numFmtId="168" fontId="0" fillId="0" borderId="1" xfId="49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168" fontId="8" fillId="4" borderId="1" xfId="49" applyFont="1" applyFill="1" applyBorder="1" applyAlignment="1">
      <alignment horizontal="right" vertical="center"/>
    </xf>
    <xf numFmtId="0" fontId="35" fillId="4" borderId="19" xfId="0" applyFont="1" applyFill="1" applyBorder="1" applyAlignment="1">
      <alignment horizontal="left"/>
    </xf>
    <xf numFmtId="3" fontId="28" fillId="4" borderId="2" xfId="0" applyNumberFormat="1" applyFont="1" applyFill="1" applyBorder="1" applyAlignment="1">
      <alignment vertical="center" wrapText="1"/>
    </xf>
    <xf numFmtId="3" fontId="9" fillId="12" borderId="15" xfId="0" applyNumberFormat="1" applyFont="1" applyFill="1" applyBorder="1" applyAlignment="1">
      <alignment horizontal="center" vertical="center" wrapText="1"/>
    </xf>
    <xf numFmtId="3" fontId="9" fillId="12" borderId="1" xfId="0" applyNumberFormat="1" applyFont="1" applyFill="1" applyBorder="1" applyAlignment="1">
      <alignment horizontal="left" vertical="center" wrapText="1"/>
    </xf>
    <xf numFmtId="3" fontId="9" fillId="12" borderId="1" xfId="0" applyNumberFormat="1" applyFont="1" applyFill="1" applyBorder="1" applyAlignment="1">
      <alignment horizontal="center" vertical="center" wrapText="1"/>
    </xf>
    <xf numFmtId="0" fontId="29" fillId="12" borderId="2" xfId="0" applyFont="1" applyFill="1" applyBorder="1" applyAlignment="1">
      <alignment horizontal="center" vertical="center" wrapText="1"/>
    </xf>
    <xf numFmtId="0" fontId="29" fillId="12" borderId="19" xfId="0" applyFont="1" applyFill="1" applyBorder="1" applyAlignment="1">
      <alignment horizontal="center" vertical="center" wrapText="1"/>
    </xf>
    <xf numFmtId="3" fontId="37" fillId="12" borderId="1" xfId="0" applyNumberFormat="1" applyFont="1" applyFill="1" applyBorder="1" applyAlignment="1">
      <alignment horizontal="center" vertical="center" wrapText="1"/>
    </xf>
    <xf numFmtId="3" fontId="39" fillId="12" borderId="1" xfId="0" applyNumberFormat="1" applyFont="1" applyFill="1" applyBorder="1" applyAlignment="1">
      <alignment horizontal="center" vertical="center" wrapText="1"/>
    </xf>
    <xf numFmtId="0" fontId="9" fillId="12" borderId="16" xfId="0" applyFont="1" applyFill="1" applyBorder="1" applyAlignment="1"/>
    <xf numFmtId="0" fontId="29" fillId="12" borderId="1" xfId="0" applyFont="1" applyFill="1" applyBorder="1" applyAlignment="1">
      <alignment horizontal="center" vertical="center" wrapText="1"/>
    </xf>
    <xf numFmtId="3" fontId="36" fillId="12" borderId="1" xfId="0" applyNumberFormat="1" applyFont="1" applyFill="1" applyBorder="1" applyAlignment="1">
      <alignment horizontal="left" vertical="center" wrapText="1"/>
    </xf>
    <xf numFmtId="0" fontId="9" fillId="12" borderId="12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/>
    </xf>
    <xf numFmtId="3" fontId="9" fillId="4" borderId="0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textRotation="90" wrapText="1"/>
    </xf>
    <xf numFmtId="3" fontId="26" fillId="0" borderId="1" xfId="0" applyNumberFormat="1" applyFont="1" applyBorder="1" applyAlignment="1">
      <alignment horizontal="left" vertical="center"/>
    </xf>
    <xf numFmtId="3" fontId="28" fillId="0" borderId="1" xfId="0" applyNumberFormat="1" applyFont="1" applyFill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/>
    </xf>
    <xf numFmtId="3" fontId="28" fillId="0" borderId="17" xfId="0" applyNumberFormat="1" applyFont="1" applyFill="1" applyBorder="1" applyAlignment="1">
      <alignment horizontal="left" vertical="center" wrapText="1"/>
    </xf>
    <xf numFmtId="168" fontId="8" fillId="4" borderId="2" xfId="49" applyFont="1" applyFill="1" applyBorder="1" applyAlignment="1">
      <alignment horizontal="right" vertical="center"/>
    </xf>
    <xf numFmtId="3" fontId="28" fillId="4" borderId="1" xfId="0" applyNumberFormat="1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3" fontId="26" fillId="4" borderId="1" xfId="0" applyNumberFormat="1" applyFont="1" applyFill="1" applyBorder="1" applyAlignment="1">
      <alignment horizontal="left" vertical="center"/>
    </xf>
    <xf numFmtId="0" fontId="27" fillId="0" borderId="0" xfId="0" applyFont="1"/>
    <xf numFmtId="3" fontId="12" fillId="4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right" vertical="center"/>
    </xf>
    <xf numFmtId="168" fontId="6" fillId="4" borderId="1" xfId="49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68" fontId="8" fillId="4" borderId="2" xfId="49" applyFont="1" applyFill="1" applyBorder="1" applyAlignment="1">
      <alignment horizontal="left" vertical="center"/>
    </xf>
    <xf numFmtId="168" fontId="8" fillId="4" borderId="17" xfId="49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left" vertical="center" wrapText="1"/>
    </xf>
    <xf numFmtId="0" fontId="2" fillId="12" borderId="16" xfId="0" applyFont="1" applyFill="1" applyBorder="1" applyAlignment="1">
      <alignment vertical="center"/>
    </xf>
    <xf numFmtId="0" fontId="2" fillId="12" borderId="16" xfId="0" applyFont="1" applyFill="1" applyBorder="1" applyAlignment="1">
      <alignment horizontal="center" vertical="center" wrapText="1"/>
    </xf>
    <xf numFmtId="0" fontId="2" fillId="12" borderId="17" xfId="0" applyFont="1" applyFill="1" applyBorder="1" applyAlignment="1">
      <alignment horizontal="center" vertical="center" wrapText="1"/>
    </xf>
    <xf numFmtId="3" fontId="42" fillId="4" borderId="1" xfId="0" applyNumberFormat="1" applyFont="1" applyFill="1" applyBorder="1" applyAlignment="1">
      <alignment horizontal="left" vertical="center"/>
    </xf>
    <xf numFmtId="3" fontId="43" fillId="4" borderId="1" xfId="0" applyNumberFormat="1" applyFont="1" applyFill="1" applyBorder="1" applyAlignment="1">
      <alignment horizontal="left" vertical="center" wrapText="1"/>
    </xf>
    <xf numFmtId="3" fontId="43" fillId="0" borderId="1" xfId="0" applyNumberFormat="1" applyFont="1" applyFill="1" applyBorder="1" applyAlignment="1">
      <alignment horizontal="left" vertical="center" wrapText="1"/>
    </xf>
    <xf numFmtId="3" fontId="43" fillId="0" borderId="17" xfId="0" applyNumberFormat="1" applyFont="1" applyFill="1" applyBorder="1" applyAlignment="1">
      <alignment horizontal="left" vertical="center" wrapText="1"/>
    </xf>
    <xf numFmtId="3" fontId="41" fillId="4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0" fillId="0" borderId="1" xfId="0" applyFont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31" fillId="13" borderId="29" xfId="0" applyFont="1" applyFill="1" applyBorder="1" applyAlignment="1">
      <alignment vertical="top"/>
    </xf>
    <xf numFmtId="4" fontId="26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0" fontId="38" fillId="12" borderId="20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40" fillId="12" borderId="16" xfId="0" applyFont="1" applyFill="1" applyBorder="1" applyAlignment="1">
      <alignment vertical="center" wrapText="1"/>
    </xf>
    <xf numFmtId="0" fontId="29" fillId="12" borderId="20" xfId="0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left" vertical="center" wrapText="1"/>
    </xf>
    <xf numFmtId="3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0" fontId="9" fillId="12" borderId="20" xfId="0" applyFont="1" applyFill="1" applyBorder="1" applyAlignment="1"/>
    <xf numFmtId="0" fontId="30" fillId="13" borderId="30" xfId="0" applyFont="1" applyFill="1" applyBorder="1" applyAlignment="1">
      <alignment vertical="top"/>
    </xf>
    <xf numFmtId="0" fontId="30" fillId="13" borderId="29" xfId="0" applyFont="1" applyFill="1" applyBorder="1" applyAlignment="1">
      <alignment vertical="top"/>
    </xf>
    <xf numFmtId="1" fontId="27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left" vertical="center"/>
    </xf>
    <xf numFmtId="3" fontId="28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4" fontId="27" fillId="0" borderId="1" xfId="0" applyNumberFormat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3" fontId="44" fillId="4" borderId="1" xfId="0" applyNumberFormat="1" applyFont="1" applyFill="1" applyBorder="1" applyAlignment="1">
      <alignment horizontal="center" vertical="center" wrapText="1"/>
    </xf>
    <xf numFmtId="3" fontId="36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/>
    </xf>
    <xf numFmtId="4" fontId="8" fillId="4" borderId="2" xfId="0" applyNumberFormat="1" applyFont="1" applyFill="1" applyBorder="1" applyAlignment="1">
      <alignment horizontal="center" vertical="center"/>
    </xf>
    <xf numFmtId="3" fontId="12" fillId="4" borderId="2" xfId="0" applyNumberFormat="1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right" vertical="center"/>
    </xf>
    <xf numFmtId="3" fontId="26" fillId="12" borderId="32" xfId="0" applyNumberFormat="1" applyFont="1" applyFill="1" applyBorder="1" applyAlignment="1">
      <alignment horizontal="center" vertical="center"/>
    </xf>
    <xf numFmtId="168" fontId="0" fillId="4" borderId="2" xfId="49" applyFont="1" applyFill="1" applyBorder="1" applyAlignment="1">
      <alignment horizontal="right" vertical="center"/>
    </xf>
    <xf numFmtId="3" fontId="28" fillId="4" borderId="17" xfId="0" applyNumberFormat="1" applyFont="1" applyFill="1" applyBorder="1" applyAlignment="1">
      <alignment horizontal="left" vertical="center" wrapText="1"/>
    </xf>
    <xf numFmtId="3" fontId="26" fillId="4" borderId="17" xfId="0" applyNumberFormat="1" applyFont="1" applyFill="1" applyBorder="1" applyAlignment="1">
      <alignment horizontal="left" vertical="center"/>
    </xf>
    <xf numFmtId="3" fontId="26" fillId="4" borderId="17" xfId="0" applyNumberFormat="1" applyFont="1" applyFill="1" applyBorder="1" applyAlignment="1">
      <alignment horizontal="left" vertical="center" wrapText="1"/>
    </xf>
    <xf numFmtId="3" fontId="28" fillId="4" borderId="0" xfId="0" applyNumberFormat="1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/>
    </xf>
    <xf numFmtId="3" fontId="28" fillId="0" borderId="16" xfId="0" applyNumberFormat="1" applyFont="1" applyFill="1" applyBorder="1" applyAlignment="1">
      <alignment horizontal="center" vertical="center" wrapText="1"/>
    </xf>
    <xf numFmtId="3" fontId="28" fillId="0" borderId="20" xfId="0" applyNumberFormat="1" applyFont="1" applyFill="1" applyBorder="1" applyAlignment="1">
      <alignment horizontal="center" vertical="center" wrapText="1"/>
    </xf>
    <xf numFmtId="3" fontId="28" fillId="0" borderId="18" xfId="0" applyNumberFormat="1" applyFont="1" applyFill="1" applyBorder="1" applyAlignment="1">
      <alignment horizontal="center" vertical="center" wrapText="1"/>
    </xf>
    <xf numFmtId="3" fontId="28" fillId="0" borderId="31" xfId="0" applyNumberFormat="1" applyFont="1" applyFill="1" applyBorder="1" applyAlignment="1">
      <alignment horizontal="center" vertical="center" wrapText="1"/>
    </xf>
    <xf numFmtId="3" fontId="28" fillId="0" borderId="6" xfId="0" applyNumberFormat="1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vertical="center"/>
    </xf>
    <xf numFmtId="0" fontId="1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top"/>
    </xf>
    <xf numFmtId="0" fontId="12" fillId="13" borderId="1" xfId="0" applyFont="1" applyFill="1" applyBorder="1" applyAlignment="1">
      <alignment horizontal="center" vertical="top"/>
    </xf>
    <xf numFmtId="0" fontId="34" fillId="13" borderId="1" xfId="0" applyFont="1" applyFill="1" applyBorder="1" applyAlignment="1">
      <alignment horizontal="center" vertical="top"/>
    </xf>
    <xf numFmtId="0" fontId="34" fillId="13" borderId="1" xfId="0" applyFont="1" applyFill="1" applyBorder="1" applyAlignment="1"/>
    <xf numFmtId="0" fontId="9" fillId="14" borderId="1" xfId="0" applyFont="1" applyFill="1" applyBorder="1" applyAlignment="1">
      <alignment horizontal="center" vertical="top"/>
    </xf>
    <xf numFmtId="0" fontId="9" fillId="12" borderId="1" xfId="0" applyFont="1" applyFill="1" applyBorder="1" applyAlignment="1">
      <alignment horizontal="center" vertical="center" wrapText="1"/>
    </xf>
    <xf numFmtId="0" fontId="34" fillId="15" borderId="1" xfId="0" applyFont="1" applyFill="1" applyBorder="1" applyAlignment="1">
      <alignment horizontal="center" vertical="top"/>
    </xf>
    <xf numFmtId="0" fontId="34" fillId="15" borderId="1" xfId="0" applyFont="1" applyFill="1" applyBorder="1" applyAlignment="1"/>
    <xf numFmtId="3" fontId="28" fillId="4" borderId="16" xfId="0" applyNumberFormat="1" applyFont="1" applyFill="1" applyBorder="1" applyAlignment="1">
      <alignment horizontal="center" vertical="center" wrapText="1"/>
    </xf>
    <xf numFmtId="3" fontId="28" fillId="4" borderId="20" xfId="0" applyNumberFormat="1" applyFont="1" applyFill="1" applyBorder="1" applyAlignment="1">
      <alignment horizontal="center" vertical="center" wrapText="1"/>
    </xf>
    <xf numFmtId="3" fontId="28" fillId="4" borderId="2" xfId="0" applyNumberFormat="1" applyFont="1" applyFill="1" applyBorder="1" applyAlignment="1">
      <alignment horizontal="center" vertical="center" wrapText="1"/>
    </xf>
    <xf numFmtId="3" fontId="43" fillId="0" borderId="16" xfId="0" applyNumberFormat="1" applyFont="1" applyFill="1" applyBorder="1" applyAlignment="1">
      <alignment horizontal="center" vertical="center" wrapText="1"/>
    </xf>
    <xf numFmtId="3" fontId="43" fillId="0" borderId="20" xfId="0" applyNumberFormat="1" applyFont="1" applyFill="1" applyBorder="1" applyAlignment="1">
      <alignment horizontal="center" vertical="center" wrapText="1"/>
    </xf>
    <xf numFmtId="3" fontId="43" fillId="0" borderId="2" xfId="0" applyNumberFormat="1" applyFont="1" applyFill="1" applyBorder="1" applyAlignment="1">
      <alignment horizontal="center" vertical="center" wrapText="1"/>
    </xf>
    <xf numFmtId="4" fontId="28" fillId="0" borderId="16" xfId="0" applyNumberFormat="1" applyFont="1" applyFill="1" applyBorder="1" applyAlignment="1">
      <alignment horizontal="center" vertical="center" wrapText="1"/>
    </xf>
    <xf numFmtId="4" fontId="28" fillId="0" borderId="20" xfId="0" applyNumberFormat="1" applyFont="1" applyFill="1" applyBorder="1" applyAlignment="1">
      <alignment horizontal="center" vertical="center" wrapText="1"/>
    </xf>
    <xf numFmtId="4" fontId="28" fillId="0" borderId="2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0" fontId="1" fillId="12" borderId="9" xfId="0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11" fillId="13" borderId="3" xfId="0" applyFont="1" applyFill="1" applyBorder="1" applyAlignment="1">
      <alignment horizontal="center" vertical="top"/>
    </xf>
    <xf numFmtId="0" fontId="33" fillId="13" borderId="4" xfId="0" applyFont="1" applyFill="1" applyBorder="1" applyAlignment="1">
      <alignment horizontal="center" vertical="top"/>
    </xf>
    <xf numFmtId="0" fontId="33" fillId="13" borderId="5" xfId="0" applyFont="1" applyFill="1" applyBorder="1" applyAlignment="1">
      <alignment horizontal="center" vertical="top"/>
    </xf>
    <xf numFmtId="0" fontId="32" fillId="12" borderId="20" xfId="0" applyFont="1" applyFill="1" applyBorder="1" applyAlignment="1">
      <alignment horizontal="center" wrapText="1"/>
    </xf>
    <xf numFmtId="0" fontId="12" fillId="12" borderId="2" xfId="0" applyFont="1" applyFill="1" applyBorder="1" applyAlignment="1">
      <alignment horizontal="center"/>
    </xf>
    <xf numFmtId="0" fontId="30" fillId="13" borderId="26" xfId="0" applyFont="1" applyFill="1" applyBorder="1" applyAlignment="1">
      <alignment horizontal="center" vertical="top"/>
    </xf>
    <xf numFmtId="0" fontId="30" fillId="13" borderId="0" xfId="0" applyFont="1" applyFill="1" applyBorder="1" applyAlignment="1">
      <alignment horizontal="center" vertical="top"/>
    </xf>
    <xf numFmtId="0" fontId="30" fillId="14" borderId="27" xfId="0" applyFont="1" applyFill="1" applyBorder="1" applyAlignment="1">
      <alignment horizontal="center" vertical="top"/>
    </xf>
    <xf numFmtId="0" fontId="30" fillId="14" borderId="0" xfId="0" applyFont="1" applyFill="1" applyBorder="1" applyAlignment="1">
      <alignment horizontal="center" vertical="top"/>
    </xf>
    <xf numFmtId="0" fontId="9" fillId="12" borderId="14" xfId="0" applyFont="1" applyFill="1" applyBorder="1" applyAlignment="1">
      <alignment horizontal="center" vertical="center" wrapText="1"/>
    </xf>
    <xf numFmtId="0" fontId="9" fillId="12" borderId="11" xfId="0" applyFont="1" applyFill="1" applyBorder="1" applyAlignment="1">
      <alignment horizontal="center"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7" fillId="0" borderId="20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9" fillId="12" borderId="16" xfId="0" applyFont="1" applyFill="1" applyBorder="1" applyAlignment="1">
      <alignment horizontal="center"/>
    </xf>
    <xf numFmtId="0" fontId="12" fillId="12" borderId="20" xfId="0" applyFont="1" applyFill="1" applyBorder="1" applyAlignment="1"/>
    <xf numFmtId="0" fontId="27" fillId="0" borderId="1" xfId="0" applyFont="1" applyBorder="1" applyAlignment="1">
      <alignment horizontal="center" vertical="top" wrapText="1"/>
    </xf>
    <xf numFmtId="4" fontId="2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" fillId="12" borderId="8" xfId="0" applyFont="1" applyFill="1" applyBorder="1" applyAlignment="1">
      <alignment horizontal="center"/>
    </xf>
    <xf numFmtId="0" fontId="2" fillId="12" borderId="10" xfId="0" applyFont="1" applyFill="1" applyBorder="1" applyAlignment="1">
      <alignment horizontal="center"/>
    </xf>
    <xf numFmtId="3" fontId="31" fillId="13" borderId="13" xfId="0" applyNumberFormat="1" applyFont="1" applyFill="1" applyBorder="1" applyAlignment="1">
      <alignment horizontal="center" vertical="center"/>
    </xf>
    <xf numFmtId="3" fontId="31" fillId="13" borderId="21" xfId="0" applyNumberFormat="1" applyFont="1" applyFill="1" applyBorder="1" applyAlignment="1">
      <alignment horizontal="center" vertical="center"/>
    </xf>
    <xf numFmtId="3" fontId="31" fillId="13" borderId="25" xfId="0" applyNumberFormat="1" applyFont="1" applyFill="1" applyBorder="1" applyAlignment="1">
      <alignment horizontal="center" vertical="center"/>
    </xf>
    <xf numFmtId="3" fontId="28" fillId="12" borderId="27" xfId="0" applyNumberFormat="1" applyFont="1" applyFill="1" applyBorder="1" applyAlignment="1">
      <alignment horizontal="center" vertical="center" wrapText="1"/>
    </xf>
    <xf numFmtId="3" fontId="28" fillId="12" borderId="0" xfId="0" applyNumberFormat="1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/>
    </xf>
    <xf numFmtId="0" fontId="9" fillId="12" borderId="23" xfId="0" applyFont="1" applyFill="1" applyBorder="1" applyAlignment="1">
      <alignment horizontal="center" vertical="center"/>
    </xf>
    <xf numFmtId="0" fontId="9" fillId="12" borderId="24" xfId="0" applyFont="1" applyFill="1" applyBorder="1" applyAlignment="1">
      <alignment horizontal="center" vertical="center"/>
    </xf>
    <xf numFmtId="0" fontId="9" fillId="12" borderId="13" xfId="0" applyFont="1" applyFill="1" applyBorder="1" applyAlignment="1">
      <alignment horizontal="center" vertical="center"/>
    </xf>
    <xf numFmtId="0" fontId="9" fillId="12" borderId="21" xfId="0" applyFont="1" applyFill="1" applyBorder="1" applyAlignment="1">
      <alignment horizontal="center" vertical="center"/>
    </xf>
    <xf numFmtId="0" fontId="9" fillId="12" borderId="25" xfId="0" applyFont="1" applyFill="1" applyBorder="1" applyAlignment="1">
      <alignment horizontal="center" vertical="center"/>
    </xf>
    <xf numFmtId="169" fontId="1" fillId="0" borderId="1" xfId="49" applyNumberFormat="1" applyFont="1" applyBorder="1" applyAlignment="1">
      <alignment horizontal="center" vertical="center"/>
    </xf>
    <xf numFmtId="0" fontId="30" fillId="13" borderId="30" xfId="0" applyFont="1" applyFill="1" applyBorder="1" applyAlignment="1">
      <alignment horizontal="center" vertical="top"/>
    </xf>
    <xf numFmtId="0" fontId="30" fillId="13" borderId="28" xfId="0" applyFont="1" applyFill="1" applyBorder="1" applyAlignment="1">
      <alignment horizontal="center" vertical="top"/>
    </xf>
    <xf numFmtId="0" fontId="10" fillId="0" borderId="30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0" fillId="0" borderId="29" xfId="0" applyFont="1" applyBorder="1" applyAlignment="1">
      <alignment horizontal="left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13" fillId="7" borderId="16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</cellXfs>
  <cellStyles count="51">
    <cellStyle name="Currency 2" xfId="50"/>
    <cellStyle name="Euro" xfId="5"/>
    <cellStyle name="Euro 10" xfId="6"/>
    <cellStyle name="Euro 11" xfId="7"/>
    <cellStyle name="Euro 12" xfId="8"/>
    <cellStyle name="Euro 13" xfId="9"/>
    <cellStyle name="Euro 14" xfId="10"/>
    <cellStyle name="Euro 2" xfId="11"/>
    <cellStyle name="Euro 3" xfId="12"/>
    <cellStyle name="Euro 4" xfId="13"/>
    <cellStyle name="Euro 5" xfId="14"/>
    <cellStyle name="Euro 6" xfId="15"/>
    <cellStyle name="Euro 7" xfId="16"/>
    <cellStyle name="Euro 8" xfId="17"/>
    <cellStyle name="Euro 9" xfId="18"/>
    <cellStyle name="Millares" xfId="49" builtinId="3"/>
    <cellStyle name="Millares [0] 2" xfId="19"/>
    <cellStyle name="Millares [0] 3" xfId="20"/>
    <cellStyle name="Millares 2" xfId="21"/>
    <cellStyle name="Millares 2 2" xfId="45"/>
    <cellStyle name="Millares 3" xfId="22"/>
    <cellStyle name="Millares 4" xfId="23"/>
    <cellStyle name="Millares 4 2" xfId="24"/>
    <cellStyle name="Millares 5" xfId="25"/>
    <cellStyle name="Millares 6" xfId="46"/>
    <cellStyle name="Millares 7" xfId="47"/>
    <cellStyle name="Millares 8" xfId="48"/>
    <cellStyle name="Moneda [0] 2" xfId="26"/>
    <cellStyle name="Normal" xfId="0" builtinId="0"/>
    <cellStyle name="Normal 10" xfId="3"/>
    <cellStyle name="Normal 10 2" xfId="27"/>
    <cellStyle name="Normal 11" xfId="28"/>
    <cellStyle name="Normal 12" xfId="29"/>
    <cellStyle name="Normal 13" xfId="30"/>
    <cellStyle name="Normal 14" xfId="4"/>
    <cellStyle name="Normal 2" xfId="1"/>
    <cellStyle name="Normal 2 2" xfId="2"/>
    <cellStyle name="Normal 2 2 2" xfId="31"/>
    <cellStyle name="Normal 2 3" xfId="32"/>
    <cellStyle name="Normal 2 3 2" xfId="33"/>
    <cellStyle name="Normal 3" xfId="34"/>
    <cellStyle name="Normal 3 2" xfId="44"/>
    <cellStyle name="Normal 4" xfId="35"/>
    <cellStyle name="Normal 5" xfId="36"/>
    <cellStyle name="Normal 5 2" xfId="37"/>
    <cellStyle name="Normal 6" xfId="38"/>
    <cellStyle name="Normal 7" xfId="39"/>
    <cellStyle name="Normal 8" xfId="40"/>
    <cellStyle name="Normal 9" xfId="41"/>
    <cellStyle name="Porcentual 2" xfId="42"/>
    <cellStyle name="Porcentual 2 2" xfId="43"/>
  </cellStyles>
  <dxfs count="0"/>
  <tableStyles count="0" defaultTableStyle="TableStyleMedium9" defaultPivotStyle="PivotStyleLight16"/>
  <colors>
    <mruColors>
      <color rgb="FFFF240D"/>
      <color rgb="FFFF1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" name="1 CuadroTexto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" name="3 CuadroTexto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" name="5 CuadroTexto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" name="5 CuadroTexto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" name="5 CuadroTexto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7" name="5 CuadroTexto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8" name="5 CuadroTexto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9" name="5 CuadroTexto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0" name="5 CuadroTexto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1" name="5 CuadroTexto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2" name="5 CuadroTexto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3" name="5 CuadroTexto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4" name="5 CuadroTexto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" name="5 CuadroTexto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" name="5 CuadroTexto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" name="5 CuadroTexto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" name="5 CuadroTexto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" name="5 CuadroText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" name="5 CuadroTexto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" name="5 CuadroTexto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" name="5 CuadroTexto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" name="5 CuadroTexto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" name="5 CuadroTexto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" name="5 CuadroTexto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" name="5 CuadroTexto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" name="5 CuadroTexto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" name="5 CuadroTexto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" name="5 CuadroTexto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" name="5 CuadroTexto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" name="5 CuadroTexto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" name="5 CuadroTexto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" name="5 CuadroTexto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" name="5 CuadroTexto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" name="5 CuadroTexto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6" name="2 CuadroTexto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7" name="5 CuadroTexto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8" name="5 CuadroTexto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9" name="5 CuadroTexto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0" name="5 CuadroTexto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1" name="5 CuadroTexto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2" name="5 CuadroTexto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3" name="5 CuadroTexto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4" name="5 CuadroTexto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5" name="5 CuadroTexto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6" name="5 CuadroTexto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7" name="5 CuadroTexto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8" name="5 CuadroTexto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49" name="5 CuadroTexto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0" name="5 CuadroTexto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1" name="5 CuadroTexto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2" name="5 CuadroTexto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3" name="5 CuadroTexto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4" name="5 CuadroTexto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5" name="103 CuadroTexto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6" name="2 CuadroTexto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7" name="106 CuadroTexto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8" name="2 CuadroTexto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59" name="5 CuadroTexto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0" name="5 CuadroTexto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1" name="5 CuadroTexto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2" name="5 CuadroTexto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3" name="5 CuadroTexto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4" name="5 CuadroTexto" hidden="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5" name="5 CuadroTexto" hidden="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6" name="5 CuadroTexto" hidden="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7" name="5 CuadroTexto" hidden="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8" name="5 CuadroTexto" hidden="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69" name="5 CuadroTexto" hidden="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70" name="5 CuadroTexto" hidden="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71" name="5 CuadroTexto" hidden="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72" name="5 CuadroTexto" hidden="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73" name="5 CuadroTexto" hidden="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74" name="5 CuadroTexto" hidden="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762000" y="912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48" name="1 CuadroTexto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49" name="3 CuadroTexto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0" name="5 CuadroTexto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1" name="5 CuadroTexto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2" name="5 CuadroTexto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3" name="5 CuadroTexto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4" name="5 CuadroTexto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5" name="5 CuadroTexto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6" name="5 CuadroTexto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7" name="5 CuadroTexto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8" name="5 CuadroTexto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59" name="5 CuadroTexto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0" name="5 CuadroTexto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1" name="5 CuadroTexto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2" name="5 CuadroTexto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3" name="5 CuadroTexto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4" name="5 CuadroTexto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5" name="5 CuadroText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6" name="5 CuadroTexto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7" name="5 CuadroTexto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8" name="5 CuadroTexto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69" name="5 CuadroTexto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0" name="5 CuadroTexto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1" name="5 CuadroTexto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2" name="5 CuadroTexto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3" name="5 CuadroTexto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4" name="5 CuadroTexto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5" name="5 CuadroTexto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6" name="5 CuadroTexto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7" name="5 CuadroTexto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8" name="5 CuadroTexto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79" name="5 CuadroTexto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0" name="5 CuadroTexto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1" name="5 CuadroTexto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2" name="2 CuadroTexto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3" name="5 CuadroTexto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4" name="5 CuadroTexto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5" name="5 CuadroTexto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6" name="5 CuadroTexto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7" name="5 CuadroTexto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8" name="5 CuadroTexto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89" name="5 CuadroTexto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0" name="5 CuadroTexto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1" name="5 CuadroTexto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2" name="5 CuadroTexto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3" name="5 CuadroTexto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4" name="5 CuadroTexto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5" name="5 CuadroTexto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6" name="5 CuadroTexto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7" name="5 CuadroTexto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8" name="5 CuadroTexto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199" name="5 CuadroTexto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0" name="5 CuadroTexto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1" name="103 CuadroTexto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2" name="2 CuadroTexto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3" name="106 CuadroTexto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4" name="2 CuadroTexto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5" name="5 CuadroTexto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6" name="5 CuadroTexto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7" name="5 CuadroTexto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8" name="5 CuadroTexto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09" name="5 CuadroTexto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0" name="5 CuadroTexto" hidden="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1" name="5 CuadroTexto" hidden="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2" name="5 CuadroTexto" hidden="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3" name="5 CuadroTexto" hidden="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4" name="5 CuadroTexto" hidden="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5" name="5 CuadroTexto" hidden="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6" name="5 CuadroTexto" hidden="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7" name="5 CuadroTexto" hidden="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8" name="5 CuadroTexto" hidden="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19" name="5 CuadroTexto" hidden="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0" name="5 CuadroTexto" hidden="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647700" y="14068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1" name="1 CuadroTexto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2" name="3 CuadroTexto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3" name="5 CuadroTexto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4" name="5 CuadroTexto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5" name="5 CuadroTexto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6" name="5 CuadroTexto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7" name="5 CuadroTexto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8" name="5 CuadroTexto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29" name="5 CuadroTexto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0" name="5 CuadroTexto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1" name="5 CuadroTexto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2" name="5 CuadroTexto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3" name="5 CuadroTexto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4" name="5 CuadroTexto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5" name="5 CuadroTexto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6" name="5 CuadroTexto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7" name="5 CuadroTexto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8" name="5 CuadroText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39" name="5 CuadroTexto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0" name="5 CuadroTexto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1" name="5 CuadroTexto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2" name="5 CuadroTexto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3" name="5 CuadroTexto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4" name="5 CuadroTexto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5" name="5 CuadroTexto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6" name="5 CuadroTexto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7" name="5 CuadroTexto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8" name="5 CuadroTexto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49" name="5 CuadroTexto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0" name="5 CuadroTexto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1" name="5 CuadroTexto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2" name="5 CuadroTexto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3" name="5 CuadroTexto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4" name="5 CuadroTexto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5" name="2 CuadroTexto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6" name="5 CuadroTexto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7" name="5 CuadroTexto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8" name="5 CuadroTexto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59" name="5 CuadroTexto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0" name="5 CuadroTexto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1" name="5 CuadroTexto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2" name="5 CuadroTexto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3" name="5 CuadroTexto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4" name="5 CuadroTexto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5" name="5 CuadroTexto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6" name="5 CuadroTexto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7" name="5 CuadroTexto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8" name="5 CuadroTexto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69" name="5 CuadroTexto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0" name="5 CuadroTexto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1" name="5 CuadroTexto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2" name="5 CuadroTexto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3" name="5 CuadroTexto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4" name="103 CuadroTexto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5" name="2 CuadroTexto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6" name="106 CuadroTexto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7" name="2 CuadroTexto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8" name="5 CuadroTexto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79" name="5 CuadroTexto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0" name="5 CuadroTexto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1" name="5 CuadroTexto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2" name="5 CuadroTexto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3" name="5 CuadroTexto" hidden="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4" name="5 CuadroTexto" hidden="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5" name="5 CuadroTexto" hidden="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6" name="5 CuadroTexto" hidden="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7" name="5 CuadroTexto" hidden="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8" name="5 CuadroTexto" hidden="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89" name="5 CuadroTexto" hidden="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0" name="5 CuadroTexto" hidden="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1" name="5 CuadroTexto" hidden="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2" name="5 CuadroTexto" hidden="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3" name="5 CuadroTexto" hidden="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4" name="1 CuadroTexto" hidden="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5" name="3 CuadroTexto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6" name="5 CuadroTexto" hidden="1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7" name="5 CuadroTexto" hidden="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8" name="5 CuadroTexto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299" name="5 CuadroTexto" hidden="1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0" name="5 CuadroTexto" hidden="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1" name="5 CuadroTexto" hidden="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2" name="5 CuadroTexto" hidden="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3" name="5 CuadroTexto" hidden="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4" name="5 CuadroTexto" hidden="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5" name="5 CuadroTexto" hidden="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6" name="5 CuadroTexto" hidden="1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7" name="5 CuadroTexto" hidden="1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8" name="5 CuadroTexto" hidden="1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09" name="5 CuadroTexto" hidden="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0" name="5 CuadroTexto" hidden="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1" name="5 CuadroTexto" hidden="1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2" name="5 CuadroTexto" hidden="1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3" name="5 CuadroTexto" hidden="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4" name="5 CuadroTexto" hidden="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5" name="5 CuadroTexto" hidden="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6" name="5 CuadroTexto" hidden="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7" name="5 CuadroTexto" hidden="1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8" name="5 CuadroTexto" hidden="1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19" name="5 CuadroTexto" hidden="1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0" name="5 CuadroTexto" hidden="1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1" name="5 CuadroTexto" hidden="1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2" name="5 CuadroTexto" hidden="1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3" name="5 CuadroTexto" hidden="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4" name="5 CuadroTexto" hidden="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5" name="5 CuadroTexto" hidden="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6" name="5 CuadroTexto" hidden="1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7" name="5 CuadroTexto" hidden="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8" name="2 CuadroTexto" hidden="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29" name="5 CuadroTexto" hidden="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0" name="5 CuadroTexto" hidden="1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1" name="5 CuadroTexto" hidden="1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2" name="5 CuadroTexto" hidden="1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3" name="5 CuadroTexto" hidden="1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4" name="5 CuadroTexto" hidden="1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5" name="5 CuadroTexto" hidden="1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6" name="5 CuadroTexto" hidden="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7" name="5 CuadroTexto" hidden="1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8" name="5 CuadroTexto" hidden="1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39" name="5 CuadroTexto" hidden="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0" name="5 CuadroTexto" hidden="1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1" name="5 CuadroTexto" hidden="1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2" name="5 CuadroTexto" hidden="1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3" name="5 CuadroTexto" hidden="1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4" name="5 CuadroTexto" hidden="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5" name="5 CuadroTexto" hidden="1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6" name="5 CuadroTexto" hidden="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7" name="103 CuadroTexto" hidden="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8" name="2 CuadroTexto" hidden="1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49" name="106 CuadroTexto" hidden="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0" name="2 CuadroTexto" hidden="1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1" name="5 CuadroTexto" hidden="1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2" name="5 CuadroTexto" hidden="1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3" name="5 CuadroTexto" hidden="1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4" name="5 CuadroTexto" hidden="1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5" name="5 CuadroTexto" hidden="1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6" name="5 CuadroTexto" hidden="1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7" name="5 CuadroTexto" hidden="1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8" name="5 CuadroTexto" hidden="1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59" name="5 CuadroTexto" hidden="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60" name="5 CuadroTexto" hidden="1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61" name="5 CuadroTexto" hidden="1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62" name="5 CuadroTexto" hidden="1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63" name="5 CuadroTexto" hidden="1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64" name="5 CuadroTexto" hidden="1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65" name="5 CuadroTexto" hidden="1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171</xdr:row>
      <xdr:rowOff>0</xdr:rowOff>
    </xdr:from>
    <xdr:ext cx="184731" cy="264560"/>
    <xdr:sp macro="" textlink="">
      <xdr:nvSpPr>
        <xdr:cNvPr id="366" name="5 CuadroTexto" hidden="1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/>
      </xdr:nvSpPr>
      <xdr:spPr>
        <a:xfrm>
          <a:off x="647700" y="14230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6</xdr:col>
      <xdr:colOff>19049</xdr:colOff>
      <xdr:row>1</xdr:row>
      <xdr:rowOff>34925</xdr:rowOff>
    </xdr:from>
    <xdr:to>
      <xdr:col>8</xdr:col>
      <xdr:colOff>603249</xdr:colOff>
      <xdr:row>6</xdr:row>
      <xdr:rowOff>215900</xdr:rowOff>
    </xdr:to>
    <xdr:pic>
      <xdr:nvPicPr>
        <xdr:cNvPr id="368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7049" y="225425"/>
          <a:ext cx="22510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3"/>
  <sheetViews>
    <sheetView tabSelected="1" view="pageBreakPreview" zoomScale="60" zoomScaleNormal="70" zoomScalePageLayoutView="73" workbookViewId="0">
      <selection activeCell="S4" sqref="S4"/>
    </sheetView>
  </sheetViews>
  <sheetFormatPr baseColWidth="10" defaultColWidth="11.42578125" defaultRowHeight="15"/>
  <cols>
    <col min="1" max="1" width="39.85546875" style="41" customWidth="1"/>
    <col min="2" max="3" width="24.140625" style="41" customWidth="1"/>
    <col min="4" max="4" width="23.42578125" style="41" customWidth="1"/>
    <col min="5" max="5" width="17.42578125" style="60" customWidth="1"/>
    <col min="6" max="6" width="12.28515625" style="24" customWidth="1"/>
    <col min="7" max="7" width="13.140625" style="24" customWidth="1"/>
    <col min="8" max="8" width="11.85546875" style="24" customWidth="1"/>
    <col min="9" max="9" width="10" style="24" customWidth="1"/>
    <col min="10" max="10" width="8.7109375" style="24" customWidth="1"/>
    <col min="11" max="11" width="15.28515625" style="24" customWidth="1"/>
    <col min="12" max="12" width="6.140625" style="24" customWidth="1"/>
    <col min="13" max="13" width="5.42578125" style="25" customWidth="1"/>
    <col min="14" max="14" width="6" style="24" customWidth="1"/>
    <col min="15" max="15" width="6.140625" style="24" customWidth="1"/>
    <col min="16" max="16" width="7.28515625" style="24" customWidth="1"/>
    <col min="17" max="17" width="6.85546875" style="24" customWidth="1"/>
    <col min="18" max="16384" width="11.42578125" style="24"/>
  </cols>
  <sheetData>
    <row r="1" spans="1:17">
      <c r="A1" s="26" t="s">
        <v>12</v>
      </c>
      <c r="B1" s="87" t="s">
        <v>99</v>
      </c>
      <c r="C1" s="26"/>
      <c r="D1" s="26"/>
      <c r="E1" s="59"/>
    </row>
    <row r="2" spans="1:17">
      <c r="A2" s="26" t="s">
        <v>13</v>
      </c>
      <c r="B2" s="87" t="s">
        <v>99</v>
      </c>
      <c r="C2" s="26"/>
      <c r="D2" s="26"/>
      <c r="E2" s="59"/>
    </row>
    <row r="3" spans="1:17">
      <c r="A3" s="26" t="s">
        <v>13</v>
      </c>
      <c r="B3" s="87" t="s">
        <v>208</v>
      </c>
      <c r="C3" s="26"/>
      <c r="D3" s="26"/>
      <c r="E3" s="59"/>
    </row>
    <row r="4" spans="1:17">
      <c r="A4" s="26" t="s">
        <v>28</v>
      </c>
      <c r="B4" s="26"/>
      <c r="C4" s="26"/>
      <c r="D4" s="26"/>
      <c r="E4" s="59"/>
    </row>
    <row r="5" spans="1:17">
      <c r="A5" s="26" t="s">
        <v>29</v>
      </c>
      <c r="B5" s="26"/>
      <c r="C5" s="26"/>
      <c r="D5" s="26"/>
      <c r="E5" s="59"/>
      <c r="F5"/>
    </row>
    <row r="6" spans="1:17">
      <c r="A6" s="26" t="s">
        <v>27</v>
      </c>
      <c r="B6" s="26"/>
      <c r="C6" s="26"/>
      <c r="D6" s="26"/>
      <c r="E6" s="78"/>
    </row>
    <row r="7" spans="1:17" ht="18.75">
      <c r="A7" s="26" t="s">
        <v>68</v>
      </c>
      <c r="B7" s="26"/>
      <c r="C7" s="26"/>
      <c r="D7" s="135" t="s">
        <v>207</v>
      </c>
      <c r="E7" s="136">
        <v>2019</v>
      </c>
    </row>
    <row r="8" spans="1:17">
      <c r="A8" s="26"/>
      <c r="B8" s="26"/>
      <c r="C8" s="26"/>
      <c r="D8" s="26"/>
      <c r="E8" s="78"/>
    </row>
    <row r="9" spans="1:17">
      <c r="A9" s="26"/>
      <c r="B9" s="26"/>
      <c r="C9" s="26"/>
      <c r="D9" s="26"/>
      <c r="E9" s="71"/>
    </row>
    <row r="10" spans="1:17">
      <c r="A10" s="26"/>
      <c r="B10" s="26"/>
      <c r="C10" s="26"/>
      <c r="D10" s="26"/>
      <c r="E10" s="78"/>
    </row>
    <row r="11" spans="1:17" s="81" customFormat="1" ht="16.5" thickBot="1">
      <c r="A11" s="233" t="s">
        <v>0</v>
      </c>
      <c r="B11" s="233"/>
      <c r="C11" s="233"/>
      <c r="D11" s="233"/>
      <c r="E11" s="233"/>
      <c r="F11" s="233"/>
      <c r="G11" s="233"/>
      <c r="H11" s="233"/>
      <c r="I11" s="233"/>
      <c r="J11" s="233"/>
      <c r="K11" s="233"/>
      <c r="L11" s="233"/>
    </row>
    <row r="12" spans="1:17" s="81" customFormat="1" ht="16.5" thickBot="1">
      <c r="A12" s="234" t="s">
        <v>1</v>
      </c>
      <c r="B12" s="208" t="s">
        <v>100</v>
      </c>
      <c r="C12" s="208" t="s">
        <v>101</v>
      </c>
      <c r="D12" s="208" t="s">
        <v>2</v>
      </c>
      <c r="E12" s="208" t="s">
        <v>3</v>
      </c>
      <c r="F12" s="210" t="s">
        <v>4</v>
      </c>
      <c r="G12" s="212" t="s">
        <v>5</v>
      </c>
      <c r="H12" s="213"/>
      <c r="I12" s="213"/>
      <c r="J12" s="214"/>
      <c r="K12" s="221" t="s">
        <v>10</v>
      </c>
      <c r="L12" s="222"/>
      <c r="M12" s="241" t="s">
        <v>11</v>
      </c>
      <c r="N12" s="242"/>
      <c r="O12" s="242"/>
      <c r="P12" s="242"/>
      <c r="Q12" s="243"/>
    </row>
    <row r="13" spans="1:17" s="81" customFormat="1">
      <c r="A13" s="235"/>
      <c r="B13" s="209"/>
      <c r="C13" s="209"/>
      <c r="D13" s="209"/>
      <c r="E13" s="209"/>
      <c r="F13" s="211"/>
      <c r="G13" s="93" t="s">
        <v>6</v>
      </c>
      <c r="H13" s="93" t="s">
        <v>7</v>
      </c>
      <c r="I13" s="93" t="s">
        <v>102</v>
      </c>
      <c r="J13" s="93" t="s">
        <v>9</v>
      </c>
      <c r="K13" s="223"/>
      <c r="L13" s="224"/>
      <c r="M13" s="244"/>
      <c r="N13" s="245"/>
      <c r="O13" s="245"/>
      <c r="P13" s="245"/>
      <c r="Q13" s="246"/>
    </row>
    <row r="14" spans="1:17" ht="207.75" customHeight="1">
      <c r="A14" s="72" t="s">
        <v>103</v>
      </c>
      <c r="B14" s="72" t="s">
        <v>109</v>
      </c>
      <c r="C14" s="72" t="s">
        <v>107</v>
      </c>
      <c r="D14" s="72" t="s">
        <v>97</v>
      </c>
      <c r="E14" s="133">
        <v>8</v>
      </c>
      <c r="F14" s="73">
        <v>37</v>
      </c>
      <c r="G14" s="74">
        <v>7</v>
      </c>
      <c r="H14" s="27">
        <v>10</v>
      </c>
      <c r="I14" s="83">
        <v>10</v>
      </c>
      <c r="J14" s="83">
        <v>10</v>
      </c>
      <c r="K14" s="247">
        <f>+B18+B25+B33+B45+B61+B99+B120+B129+B141+B164+B168</f>
        <v>10034900</v>
      </c>
      <c r="L14" s="247"/>
      <c r="M14" s="247"/>
      <c r="N14" s="247"/>
      <c r="O14" s="247"/>
      <c r="P14" s="247"/>
      <c r="Q14" s="247"/>
    </row>
    <row r="15" spans="1:17" ht="18" customHeight="1">
      <c r="A15" s="70" t="s">
        <v>14</v>
      </c>
      <c r="B15" s="70"/>
      <c r="C15" s="70"/>
      <c r="D15" s="70"/>
      <c r="E15" s="89"/>
      <c r="F15" s="90"/>
      <c r="G15" s="90"/>
      <c r="H15" s="90"/>
      <c r="I15" s="90"/>
      <c r="J15" s="90"/>
      <c r="K15" s="90"/>
      <c r="L15" s="28"/>
      <c r="M15" s="82" t="s">
        <v>99</v>
      </c>
      <c r="N15" s="28"/>
      <c r="O15" s="28"/>
      <c r="P15" s="28"/>
      <c r="Q15" s="28"/>
    </row>
    <row r="16" spans="1:17" s="81" customFormat="1">
      <c r="A16" s="183" t="s">
        <v>15</v>
      </c>
      <c r="B16" s="185" t="s">
        <v>104</v>
      </c>
      <c r="C16" s="187" t="s">
        <v>113</v>
      </c>
      <c r="D16" s="188"/>
      <c r="E16" s="188"/>
      <c r="F16" s="188"/>
      <c r="G16" s="187" t="s">
        <v>114</v>
      </c>
      <c r="H16" s="187"/>
      <c r="I16" s="187"/>
      <c r="J16" s="187"/>
      <c r="K16" s="192" t="s">
        <v>229</v>
      </c>
      <c r="L16" s="189" t="s">
        <v>26</v>
      </c>
      <c r="M16" s="189"/>
      <c r="N16" s="189"/>
      <c r="O16" s="189"/>
      <c r="P16" s="190"/>
      <c r="Q16" s="190"/>
    </row>
    <row r="17" spans="1:19" s="81" customFormat="1" ht="25.5" customHeight="1">
      <c r="A17" s="184"/>
      <c r="B17" s="186"/>
      <c r="C17" s="94" t="s">
        <v>115</v>
      </c>
      <c r="D17" s="95" t="s">
        <v>16</v>
      </c>
      <c r="E17" s="95" t="s">
        <v>17</v>
      </c>
      <c r="F17" s="95" t="s">
        <v>18</v>
      </c>
      <c r="G17" s="95" t="s">
        <v>6</v>
      </c>
      <c r="H17" s="95" t="s">
        <v>7</v>
      </c>
      <c r="I17" s="95" t="s">
        <v>8</v>
      </c>
      <c r="J17" s="95" t="s">
        <v>9</v>
      </c>
      <c r="K17" s="186"/>
      <c r="L17" s="99" t="s">
        <v>20</v>
      </c>
      <c r="M17" s="99" t="s">
        <v>21</v>
      </c>
      <c r="N17" s="99" t="s">
        <v>22</v>
      </c>
      <c r="O17" s="99" t="s">
        <v>23</v>
      </c>
      <c r="P17" s="99" t="s">
        <v>24</v>
      </c>
      <c r="Q17" s="99" t="s">
        <v>25</v>
      </c>
    </row>
    <row r="18" spans="1:19" s="54" customFormat="1" ht="72" customHeight="1">
      <c r="A18" s="225" t="s">
        <v>108</v>
      </c>
      <c r="B18" s="232">
        <f>SUM(F18:F22)</f>
        <v>540100</v>
      </c>
      <c r="C18" s="107" t="s">
        <v>110</v>
      </c>
      <c r="D18" s="107">
        <v>800</v>
      </c>
      <c r="E18" s="107">
        <v>250</v>
      </c>
      <c r="F18" s="138">
        <f>+E18*D18</f>
        <v>200000</v>
      </c>
      <c r="G18" s="134">
        <v>7</v>
      </c>
      <c r="H18" s="134">
        <v>10</v>
      </c>
      <c r="I18" s="134">
        <v>10</v>
      </c>
      <c r="J18" s="134">
        <v>10</v>
      </c>
      <c r="K18" s="108" t="s">
        <v>231</v>
      </c>
      <c r="L18" s="139">
        <v>13</v>
      </c>
      <c r="M18" s="140">
        <v>4</v>
      </c>
      <c r="N18" s="141">
        <v>3</v>
      </c>
      <c r="O18" s="141">
        <v>7</v>
      </c>
      <c r="P18" s="141">
        <v>1</v>
      </c>
      <c r="Q18" s="141">
        <v>2</v>
      </c>
    </row>
    <row r="19" spans="1:19" s="77" customFormat="1" ht="72" customHeight="1">
      <c r="A19" s="226"/>
      <c r="B19" s="232"/>
      <c r="C19" s="107" t="s">
        <v>119</v>
      </c>
      <c r="D19" s="107">
        <v>40</v>
      </c>
      <c r="E19" s="107">
        <v>450</v>
      </c>
      <c r="F19" s="138">
        <f>+E19*D19</f>
        <v>18000</v>
      </c>
      <c r="G19" s="134"/>
      <c r="H19" s="134"/>
      <c r="I19" s="134"/>
      <c r="J19" s="134"/>
      <c r="K19" s="108" t="s">
        <v>231</v>
      </c>
      <c r="L19" s="139">
        <v>13</v>
      </c>
      <c r="M19" s="140">
        <v>4</v>
      </c>
      <c r="N19" s="141">
        <v>3</v>
      </c>
      <c r="O19" s="141">
        <v>1</v>
      </c>
      <c r="P19" s="141">
        <v>1</v>
      </c>
      <c r="Q19" s="141">
        <v>1</v>
      </c>
    </row>
    <row r="20" spans="1:19" s="54" customFormat="1" ht="63" customHeight="1">
      <c r="A20" s="227"/>
      <c r="B20" s="232"/>
      <c r="C20" s="107" t="s">
        <v>106</v>
      </c>
      <c r="D20" s="134">
        <v>37</v>
      </c>
      <c r="E20" s="134">
        <v>1800</v>
      </c>
      <c r="F20" s="138">
        <f>+E20*D20</f>
        <v>66600</v>
      </c>
      <c r="G20" s="134" t="s">
        <v>99</v>
      </c>
      <c r="H20" s="134" t="s">
        <v>99</v>
      </c>
      <c r="I20" s="134" t="s">
        <v>99</v>
      </c>
      <c r="J20" s="134" t="s">
        <v>99</v>
      </c>
      <c r="K20" s="108" t="s">
        <v>231</v>
      </c>
      <c r="L20" s="141">
        <v>13</v>
      </c>
      <c r="M20" s="141">
        <v>4</v>
      </c>
      <c r="N20" s="141">
        <v>2</v>
      </c>
      <c r="O20" s="141">
        <v>3</v>
      </c>
      <c r="P20" s="141">
        <v>1</v>
      </c>
      <c r="Q20" s="141">
        <v>1</v>
      </c>
    </row>
    <row r="21" spans="1:19" s="54" customFormat="1" ht="67.5" customHeight="1">
      <c r="A21" s="227"/>
      <c r="B21" s="232"/>
      <c r="C21" s="107" t="s">
        <v>105</v>
      </c>
      <c r="D21" s="80">
        <v>37</v>
      </c>
      <c r="E21" s="80">
        <v>1500</v>
      </c>
      <c r="F21" s="138">
        <f>+E21*D21</f>
        <v>55500</v>
      </c>
      <c r="G21" s="134" t="s">
        <v>99</v>
      </c>
      <c r="H21" s="134" t="s">
        <v>99</v>
      </c>
      <c r="I21" s="134" t="s">
        <v>99</v>
      </c>
      <c r="J21" s="107" t="s">
        <v>99</v>
      </c>
      <c r="K21" s="134" t="s">
        <v>231</v>
      </c>
      <c r="L21" s="141">
        <v>13</v>
      </c>
      <c r="M21" s="141">
        <v>4</v>
      </c>
      <c r="N21" s="141">
        <v>2</v>
      </c>
      <c r="O21" s="141">
        <v>3</v>
      </c>
      <c r="P21" s="141">
        <v>1</v>
      </c>
      <c r="Q21" s="141">
        <v>1</v>
      </c>
    </row>
    <row r="22" spans="1:19" s="54" customFormat="1" ht="261" customHeight="1">
      <c r="A22" s="228"/>
      <c r="B22" s="232"/>
      <c r="C22" s="141" t="s">
        <v>223</v>
      </c>
      <c r="D22" s="141">
        <v>1</v>
      </c>
      <c r="E22" s="134">
        <v>200000</v>
      </c>
      <c r="F22" s="138">
        <f>+E22*D22</f>
        <v>200000</v>
      </c>
      <c r="G22" s="134" t="s">
        <v>99</v>
      </c>
      <c r="H22" s="134" t="s">
        <v>99</v>
      </c>
      <c r="I22" s="134" t="s">
        <v>99</v>
      </c>
      <c r="J22" s="134" t="s">
        <v>99</v>
      </c>
      <c r="K22" s="108" t="s">
        <v>231</v>
      </c>
      <c r="L22" s="141">
        <v>13</v>
      </c>
      <c r="M22" s="141">
        <v>4</v>
      </c>
      <c r="N22" s="141">
        <v>2</v>
      </c>
      <c r="O22" s="141">
        <v>2</v>
      </c>
      <c r="P22" s="141">
        <v>2</v>
      </c>
      <c r="Q22" s="141">
        <v>1</v>
      </c>
    </row>
    <row r="23" spans="1:19" s="77" customFormat="1" ht="20.25" customHeight="1" thickBot="1">
      <c r="A23" s="229" t="s">
        <v>15</v>
      </c>
      <c r="B23" s="236" t="s">
        <v>113</v>
      </c>
      <c r="C23" s="237"/>
      <c r="D23" s="237"/>
      <c r="E23" s="237"/>
      <c r="F23" s="238"/>
      <c r="G23" s="248" t="s">
        <v>98</v>
      </c>
      <c r="H23" s="249"/>
      <c r="I23" s="249"/>
      <c r="J23" s="249"/>
      <c r="K23" s="137"/>
      <c r="L23" s="217" t="s">
        <v>26</v>
      </c>
      <c r="M23" s="218"/>
      <c r="N23" s="218"/>
      <c r="O23" s="218"/>
      <c r="P23" s="218"/>
      <c r="Q23" s="218"/>
    </row>
    <row r="24" spans="1:19" s="77" customFormat="1" ht="44.25" customHeight="1">
      <c r="A24" s="230"/>
      <c r="B24" s="170"/>
      <c r="C24" s="170" t="s">
        <v>115</v>
      </c>
      <c r="D24" s="170" t="s">
        <v>16</v>
      </c>
      <c r="E24" s="142" t="s">
        <v>17</v>
      </c>
      <c r="F24" s="142" t="s">
        <v>18</v>
      </c>
      <c r="G24" s="142" t="s">
        <v>6</v>
      </c>
      <c r="H24" s="142" t="s">
        <v>7</v>
      </c>
      <c r="I24" s="142" t="s">
        <v>8</v>
      </c>
      <c r="J24" s="142" t="s">
        <v>9</v>
      </c>
      <c r="K24" s="143" t="s">
        <v>229</v>
      </c>
      <c r="L24" s="144" t="s">
        <v>20</v>
      </c>
      <c r="M24" s="145" t="s">
        <v>21</v>
      </c>
      <c r="N24" s="145" t="s">
        <v>22</v>
      </c>
      <c r="O24" s="145" t="s">
        <v>23</v>
      </c>
      <c r="P24" s="145" t="s">
        <v>24</v>
      </c>
      <c r="Q24" s="145" t="s">
        <v>25</v>
      </c>
    </row>
    <row r="25" spans="1:19" s="77" customFormat="1" ht="409.5" customHeight="1">
      <c r="A25" s="204" t="s">
        <v>240</v>
      </c>
      <c r="B25" s="146">
        <f>SUM(F25:F32)</f>
        <v>1475750</v>
      </c>
      <c r="C25" s="107" t="s">
        <v>110</v>
      </c>
      <c r="D25" s="108">
        <v>800</v>
      </c>
      <c r="E25" s="108">
        <v>250</v>
      </c>
      <c r="F25" s="109">
        <f t="shared" ref="F25:F34" si="0">+E25*D25</f>
        <v>200000</v>
      </c>
      <c r="G25" s="108">
        <v>3</v>
      </c>
      <c r="H25" s="108">
        <v>8</v>
      </c>
      <c r="I25" s="108">
        <v>8</v>
      </c>
      <c r="J25" s="108">
        <v>8</v>
      </c>
      <c r="K25" s="134" t="s">
        <v>231</v>
      </c>
      <c r="L25" s="141">
        <v>13</v>
      </c>
      <c r="M25" s="140">
        <v>4</v>
      </c>
      <c r="N25" s="147">
        <v>3</v>
      </c>
      <c r="O25" s="147">
        <v>7</v>
      </c>
      <c r="P25" s="147">
        <v>1</v>
      </c>
      <c r="Q25" s="147">
        <v>2</v>
      </c>
    </row>
    <row r="26" spans="1:19" s="77" customFormat="1" ht="69.75" customHeight="1">
      <c r="A26" s="204"/>
      <c r="B26" s="231"/>
      <c r="C26" s="107" t="s">
        <v>106</v>
      </c>
      <c r="D26" s="108">
        <v>27</v>
      </c>
      <c r="E26" s="108">
        <v>1800</v>
      </c>
      <c r="F26" s="109">
        <f t="shared" si="0"/>
        <v>48600</v>
      </c>
      <c r="G26" s="108" t="s">
        <v>99</v>
      </c>
      <c r="H26" s="108" t="s">
        <v>99</v>
      </c>
      <c r="I26" s="108" t="s">
        <v>99</v>
      </c>
      <c r="J26" s="108" t="s">
        <v>99</v>
      </c>
      <c r="K26" s="108" t="s">
        <v>99</v>
      </c>
      <c r="L26" s="141">
        <v>13</v>
      </c>
      <c r="M26" s="140">
        <v>4</v>
      </c>
      <c r="N26" s="147">
        <v>2</v>
      </c>
      <c r="O26" s="147">
        <v>3</v>
      </c>
      <c r="P26" s="147">
        <v>1</v>
      </c>
      <c r="Q26" s="147">
        <v>1</v>
      </c>
    </row>
    <row r="27" spans="1:19" s="77" customFormat="1" ht="39.75" customHeight="1">
      <c r="A27" s="204"/>
      <c r="B27" s="231"/>
      <c r="C27" s="107" t="s">
        <v>105</v>
      </c>
      <c r="D27" s="108">
        <v>27</v>
      </c>
      <c r="E27" s="108">
        <v>1500</v>
      </c>
      <c r="F27" s="109">
        <f t="shared" si="0"/>
        <v>40500</v>
      </c>
      <c r="G27" s="108" t="s">
        <v>99</v>
      </c>
      <c r="H27" s="108" t="s">
        <v>99</v>
      </c>
      <c r="I27" s="108" t="s">
        <v>99</v>
      </c>
      <c r="J27" s="108" t="s">
        <v>99</v>
      </c>
      <c r="K27" s="108" t="s">
        <v>99</v>
      </c>
      <c r="L27" s="141">
        <v>13</v>
      </c>
      <c r="M27" s="140">
        <v>4</v>
      </c>
      <c r="N27" s="147">
        <v>2</v>
      </c>
      <c r="O27" s="147">
        <v>3</v>
      </c>
      <c r="P27" s="147">
        <v>1</v>
      </c>
      <c r="Q27" s="147">
        <v>1</v>
      </c>
    </row>
    <row r="28" spans="1:19" s="77" customFormat="1" ht="39" customHeight="1">
      <c r="A28" s="204"/>
      <c r="B28" s="231"/>
      <c r="C28" s="148" t="s">
        <v>119</v>
      </c>
      <c r="D28" s="108">
        <v>810</v>
      </c>
      <c r="E28" s="108">
        <v>450</v>
      </c>
      <c r="F28" s="109">
        <f t="shared" si="0"/>
        <v>364500</v>
      </c>
      <c r="G28" s="108"/>
      <c r="H28" s="108" t="s">
        <v>99</v>
      </c>
      <c r="I28" s="108" t="s">
        <v>99</v>
      </c>
      <c r="J28" s="108" t="s">
        <v>99</v>
      </c>
      <c r="K28" s="108" t="s">
        <v>231</v>
      </c>
      <c r="L28" s="141">
        <v>13</v>
      </c>
      <c r="M28" s="140">
        <v>4</v>
      </c>
      <c r="N28" s="147">
        <v>3</v>
      </c>
      <c r="O28" s="147">
        <v>1</v>
      </c>
      <c r="P28" s="147">
        <v>1</v>
      </c>
      <c r="Q28" s="147">
        <v>1</v>
      </c>
    </row>
    <row r="29" spans="1:19" s="77" customFormat="1" ht="39" customHeight="1">
      <c r="A29" s="204"/>
      <c r="B29" s="231"/>
      <c r="C29" s="148" t="s">
        <v>112</v>
      </c>
      <c r="D29" s="108">
        <v>810</v>
      </c>
      <c r="E29" s="108">
        <v>750</v>
      </c>
      <c r="F29" s="109">
        <f t="shared" si="0"/>
        <v>607500</v>
      </c>
      <c r="G29" s="108" t="s">
        <v>99</v>
      </c>
      <c r="H29" s="108" t="s">
        <v>117</v>
      </c>
      <c r="I29" s="108" t="s">
        <v>99</v>
      </c>
      <c r="J29" s="108" t="s">
        <v>99</v>
      </c>
      <c r="K29" s="108" t="s">
        <v>231</v>
      </c>
      <c r="L29" s="141">
        <v>13</v>
      </c>
      <c r="M29" s="140">
        <v>4</v>
      </c>
      <c r="N29" s="147">
        <v>3</v>
      </c>
      <c r="O29" s="147">
        <v>1</v>
      </c>
      <c r="P29" s="147">
        <v>1</v>
      </c>
      <c r="Q29" s="147">
        <v>1</v>
      </c>
      <c r="S29" s="116" t="s">
        <v>232</v>
      </c>
    </row>
    <row r="30" spans="1:19" s="77" customFormat="1" ht="39" customHeight="1">
      <c r="A30" s="204"/>
      <c r="B30" s="231"/>
      <c r="C30" s="148" t="s">
        <v>211</v>
      </c>
      <c r="D30" s="108">
        <v>810</v>
      </c>
      <c r="E30" s="108">
        <v>195</v>
      </c>
      <c r="F30" s="109">
        <f t="shared" si="0"/>
        <v>157950</v>
      </c>
      <c r="G30" s="108"/>
      <c r="H30" s="108"/>
      <c r="I30" s="108"/>
      <c r="J30" s="108"/>
      <c r="K30" s="108" t="s">
        <v>231</v>
      </c>
      <c r="L30" s="141">
        <v>13</v>
      </c>
      <c r="M30" s="140">
        <v>4</v>
      </c>
      <c r="N30" s="147">
        <v>3</v>
      </c>
      <c r="O30" s="147">
        <v>3</v>
      </c>
      <c r="P30" s="147">
        <v>3</v>
      </c>
      <c r="Q30" s="147">
        <v>3</v>
      </c>
    </row>
    <row r="31" spans="1:19" s="77" customFormat="1" ht="39" customHeight="1">
      <c r="A31" s="204"/>
      <c r="B31" s="231"/>
      <c r="C31" s="148" t="s">
        <v>210</v>
      </c>
      <c r="D31" s="108">
        <v>810</v>
      </c>
      <c r="E31" s="108">
        <v>55</v>
      </c>
      <c r="F31" s="109">
        <f t="shared" si="0"/>
        <v>44550</v>
      </c>
      <c r="G31" s="108"/>
      <c r="H31" s="108"/>
      <c r="I31" s="108"/>
      <c r="J31" s="108"/>
      <c r="K31" s="108" t="s">
        <v>231</v>
      </c>
      <c r="L31" s="141">
        <v>13</v>
      </c>
      <c r="M31" s="140">
        <v>4</v>
      </c>
      <c r="N31" s="147">
        <v>3</v>
      </c>
      <c r="O31" s="147">
        <v>9</v>
      </c>
      <c r="P31" s="147">
        <v>2</v>
      </c>
      <c r="Q31" s="147">
        <v>1</v>
      </c>
    </row>
    <row r="32" spans="1:19" s="77" customFormat="1" ht="39" customHeight="1">
      <c r="A32" s="204"/>
      <c r="B32" s="149"/>
      <c r="C32" s="148" t="s">
        <v>209</v>
      </c>
      <c r="D32" s="108">
        <v>810</v>
      </c>
      <c r="E32" s="108">
        <v>15</v>
      </c>
      <c r="F32" s="109">
        <f t="shared" si="0"/>
        <v>12150</v>
      </c>
      <c r="G32" s="108" t="s">
        <v>99</v>
      </c>
      <c r="H32" s="108" t="s">
        <v>99</v>
      </c>
      <c r="I32" s="108" t="s">
        <v>99</v>
      </c>
      <c r="J32" s="108" t="s">
        <v>99</v>
      </c>
      <c r="K32" s="108" t="s">
        <v>231</v>
      </c>
      <c r="L32" s="141">
        <v>13</v>
      </c>
      <c r="M32" s="140">
        <v>4</v>
      </c>
      <c r="N32" s="147">
        <v>3</v>
      </c>
      <c r="O32" s="147">
        <v>9</v>
      </c>
      <c r="P32" s="147">
        <v>2</v>
      </c>
      <c r="Q32" s="147">
        <v>1</v>
      </c>
    </row>
    <row r="33" spans="1:17" s="77" customFormat="1" ht="302.25" customHeight="1">
      <c r="A33" s="204" t="s">
        <v>245</v>
      </c>
      <c r="B33" s="206">
        <f>SUM(F33:F41)</f>
        <v>1671500</v>
      </c>
      <c r="C33" s="107" t="s">
        <v>110</v>
      </c>
      <c r="D33" s="108">
        <v>800</v>
      </c>
      <c r="E33" s="108">
        <v>250</v>
      </c>
      <c r="F33" s="109">
        <f t="shared" si="0"/>
        <v>200000</v>
      </c>
      <c r="G33" s="108"/>
      <c r="H33" s="108"/>
      <c r="I33" s="108"/>
      <c r="J33" s="108"/>
      <c r="K33" s="108" t="s">
        <v>231</v>
      </c>
      <c r="L33" s="141">
        <v>13</v>
      </c>
      <c r="M33" s="140">
        <v>4</v>
      </c>
      <c r="N33" s="147">
        <v>3</v>
      </c>
      <c r="O33" s="147">
        <v>7</v>
      </c>
      <c r="P33" s="147">
        <v>1</v>
      </c>
      <c r="Q33" s="147">
        <v>2</v>
      </c>
    </row>
    <row r="34" spans="1:17" s="77" customFormat="1" ht="29.25" customHeight="1">
      <c r="A34" s="204"/>
      <c r="B34" s="206"/>
      <c r="C34" s="107" t="s">
        <v>105</v>
      </c>
      <c r="D34" s="108">
        <v>30</v>
      </c>
      <c r="E34" s="108">
        <v>1500</v>
      </c>
      <c r="F34" s="109">
        <f t="shared" si="0"/>
        <v>45000</v>
      </c>
      <c r="G34" s="108" t="s">
        <v>99</v>
      </c>
      <c r="H34" s="108" t="s">
        <v>99</v>
      </c>
      <c r="I34" s="108" t="s">
        <v>99</v>
      </c>
      <c r="J34" s="108" t="s">
        <v>99</v>
      </c>
      <c r="K34" s="108" t="s">
        <v>231</v>
      </c>
      <c r="L34" s="141">
        <v>13</v>
      </c>
      <c r="M34" s="140">
        <v>4</v>
      </c>
      <c r="N34" s="153">
        <v>2</v>
      </c>
      <c r="O34" s="153">
        <v>3</v>
      </c>
      <c r="P34" s="153">
        <v>1</v>
      </c>
      <c r="Q34" s="153">
        <v>1</v>
      </c>
    </row>
    <row r="35" spans="1:17" s="77" customFormat="1" ht="29.25" customHeight="1">
      <c r="A35" s="204"/>
      <c r="B35" s="206"/>
      <c r="C35" s="107" t="s">
        <v>213</v>
      </c>
      <c r="D35" s="108">
        <v>30</v>
      </c>
      <c r="E35" s="108">
        <v>1800</v>
      </c>
      <c r="F35" s="109">
        <f t="shared" ref="F35:F41" si="1">+E35*D35</f>
        <v>54000</v>
      </c>
      <c r="G35" s="108"/>
      <c r="H35" s="108"/>
      <c r="I35" s="108"/>
      <c r="J35" s="108"/>
      <c r="K35" s="108" t="s">
        <v>231</v>
      </c>
      <c r="L35" s="141">
        <v>13</v>
      </c>
      <c r="M35" s="140">
        <v>4</v>
      </c>
      <c r="N35" s="153">
        <v>2</v>
      </c>
      <c r="O35" s="153">
        <v>3</v>
      </c>
      <c r="P35" s="153">
        <v>1</v>
      </c>
      <c r="Q35" s="153">
        <v>1</v>
      </c>
    </row>
    <row r="36" spans="1:17" s="77" customFormat="1" ht="29.25" customHeight="1">
      <c r="A36" s="204"/>
      <c r="B36" s="206"/>
      <c r="C36" s="107" t="s">
        <v>111</v>
      </c>
      <c r="D36" s="108">
        <v>30</v>
      </c>
      <c r="E36" s="108">
        <v>1800</v>
      </c>
      <c r="F36" s="109">
        <f t="shared" si="1"/>
        <v>54000</v>
      </c>
      <c r="G36" s="108" t="s">
        <v>99</v>
      </c>
      <c r="H36" s="108" t="s">
        <v>99</v>
      </c>
      <c r="I36" s="108" t="s">
        <v>99</v>
      </c>
      <c r="J36" s="108" t="s">
        <v>99</v>
      </c>
      <c r="K36" s="108" t="s">
        <v>231</v>
      </c>
      <c r="L36" s="141">
        <v>13</v>
      </c>
      <c r="M36" s="140">
        <v>4</v>
      </c>
      <c r="N36" s="153">
        <v>2</v>
      </c>
      <c r="O36" s="153">
        <v>3</v>
      </c>
      <c r="P36" s="153">
        <v>1</v>
      </c>
      <c r="Q36" s="153">
        <v>1</v>
      </c>
    </row>
    <row r="37" spans="1:17" s="77" customFormat="1" ht="29.25" customHeight="1">
      <c r="A37" s="204"/>
      <c r="B37" s="206"/>
      <c r="C37" s="107" t="s">
        <v>112</v>
      </c>
      <c r="D37" s="108">
        <v>900</v>
      </c>
      <c r="E37" s="108">
        <v>750</v>
      </c>
      <c r="F37" s="109">
        <f t="shared" si="1"/>
        <v>675000</v>
      </c>
      <c r="G37" s="108"/>
      <c r="H37" s="108"/>
      <c r="I37" s="108"/>
      <c r="J37" s="108"/>
      <c r="K37" s="108" t="s">
        <v>231</v>
      </c>
      <c r="L37" s="141">
        <v>13</v>
      </c>
      <c r="M37" s="140">
        <v>4</v>
      </c>
      <c r="N37" s="153">
        <v>3</v>
      </c>
      <c r="O37" s="153">
        <v>1</v>
      </c>
      <c r="P37" s="153">
        <v>1</v>
      </c>
      <c r="Q37" s="153">
        <v>1</v>
      </c>
    </row>
    <row r="38" spans="1:17" s="77" customFormat="1" ht="31.5" customHeight="1">
      <c r="A38" s="204"/>
      <c r="B38" s="206"/>
      <c r="C38" s="149" t="s">
        <v>119</v>
      </c>
      <c r="D38" s="108">
        <v>900</v>
      </c>
      <c r="E38" s="108">
        <v>450</v>
      </c>
      <c r="F38" s="109">
        <f t="shared" si="1"/>
        <v>405000</v>
      </c>
      <c r="G38" s="109" t="s">
        <v>99</v>
      </c>
      <c r="H38" s="108" t="s">
        <v>99</v>
      </c>
      <c r="I38" s="108" t="s">
        <v>99</v>
      </c>
      <c r="J38" s="108" t="s">
        <v>99</v>
      </c>
      <c r="K38" s="108" t="s">
        <v>231</v>
      </c>
      <c r="L38" s="141">
        <v>13</v>
      </c>
      <c r="M38" s="140">
        <v>4</v>
      </c>
      <c r="N38" s="153">
        <v>3</v>
      </c>
      <c r="O38" s="153">
        <v>1</v>
      </c>
      <c r="P38" s="153">
        <v>1</v>
      </c>
      <c r="Q38" s="153">
        <v>1</v>
      </c>
    </row>
    <row r="39" spans="1:17" s="77" customFormat="1" ht="31.5" customHeight="1">
      <c r="A39" s="204"/>
      <c r="B39" s="206"/>
      <c r="C39" s="149" t="s">
        <v>121</v>
      </c>
      <c r="D39" s="108">
        <v>900</v>
      </c>
      <c r="E39" s="108">
        <v>55</v>
      </c>
      <c r="F39" s="109">
        <f t="shared" si="1"/>
        <v>49500</v>
      </c>
      <c r="G39" s="109"/>
      <c r="H39" s="108"/>
      <c r="I39" s="108"/>
      <c r="J39" s="108"/>
      <c r="K39" s="108" t="s">
        <v>231</v>
      </c>
      <c r="L39" s="141">
        <v>13</v>
      </c>
      <c r="M39" s="140">
        <v>4</v>
      </c>
      <c r="N39" s="153">
        <v>3</v>
      </c>
      <c r="O39" s="153">
        <v>9</v>
      </c>
      <c r="P39" s="153">
        <v>2</v>
      </c>
      <c r="Q39" s="153">
        <v>1</v>
      </c>
    </row>
    <row r="40" spans="1:17" s="77" customFormat="1" ht="30" customHeight="1">
      <c r="A40" s="204"/>
      <c r="B40" s="206"/>
      <c r="C40" s="149" t="s">
        <v>212</v>
      </c>
      <c r="D40" s="108">
        <v>900</v>
      </c>
      <c r="E40" s="108">
        <v>195</v>
      </c>
      <c r="F40" s="109">
        <f t="shared" si="1"/>
        <v>175500</v>
      </c>
      <c r="G40" s="108" t="s">
        <v>99</v>
      </c>
      <c r="H40" s="108" t="s">
        <v>99</v>
      </c>
      <c r="I40" s="108" t="s">
        <v>99</v>
      </c>
      <c r="J40" s="108" t="s">
        <v>99</v>
      </c>
      <c r="K40" s="108" t="s">
        <v>231</v>
      </c>
      <c r="L40" s="141">
        <v>13</v>
      </c>
      <c r="M40" s="140">
        <v>4</v>
      </c>
      <c r="N40" s="153">
        <v>3</v>
      </c>
      <c r="O40" s="153">
        <v>3</v>
      </c>
      <c r="P40" s="153">
        <v>3</v>
      </c>
      <c r="Q40" s="153">
        <v>3</v>
      </c>
    </row>
    <row r="41" spans="1:17" s="77" customFormat="1" ht="31.5" customHeight="1">
      <c r="A41" s="204"/>
      <c r="B41" s="206"/>
      <c r="C41" s="154" t="s">
        <v>209</v>
      </c>
      <c r="D41" s="108">
        <v>900</v>
      </c>
      <c r="E41" s="108">
        <v>15</v>
      </c>
      <c r="F41" s="109">
        <f t="shared" si="1"/>
        <v>13500</v>
      </c>
      <c r="G41" s="108" t="s">
        <v>99</v>
      </c>
      <c r="H41" s="108" t="s">
        <v>99</v>
      </c>
      <c r="I41" s="108" t="s">
        <v>99</v>
      </c>
      <c r="J41" s="108" t="s">
        <v>99</v>
      </c>
      <c r="K41" s="108" t="s">
        <v>231</v>
      </c>
      <c r="L41" s="155">
        <v>13</v>
      </c>
      <c r="M41" s="155">
        <v>4</v>
      </c>
      <c r="N41" s="156">
        <v>3</v>
      </c>
      <c r="O41" s="157">
        <v>9</v>
      </c>
      <c r="P41" s="157">
        <v>2</v>
      </c>
      <c r="Q41" s="157">
        <v>1</v>
      </c>
    </row>
    <row r="42" spans="1:17" s="77" customFormat="1" ht="22.5" customHeight="1" thickBot="1">
      <c r="A42" s="150"/>
      <c r="B42" s="239" t="s">
        <v>99</v>
      </c>
      <c r="C42" s="240"/>
      <c r="D42" s="240"/>
      <c r="E42" s="151"/>
      <c r="F42" s="152"/>
      <c r="G42" s="217" t="s">
        <v>98</v>
      </c>
      <c r="H42" s="218"/>
      <c r="I42" s="218"/>
      <c r="J42" s="218"/>
      <c r="K42" s="215" t="s">
        <v>229</v>
      </c>
      <c r="L42" s="219" t="s">
        <v>26</v>
      </c>
      <c r="M42" s="220"/>
      <c r="N42" s="220"/>
      <c r="O42" s="220"/>
      <c r="P42" s="220"/>
      <c r="Q42" s="220"/>
    </row>
    <row r="43" spans="1:17" s="77" customFormat="1" ht="26.25" customHeight="1">
      <c r="A43" s="100" t="s">
        <v>15</v>
      </c>
      <c r="B43" s="102" t="s">
        <v>104</v>
      </c>
      <c r="C43" s="102" t="s">
        <v>115</v>
      </c>
      <c r="D43" s="102" t="s">
        <v>16</v>
      </c>
      <c r="E43" s="96" t="s">
        <v>17</v>
      </c>
      <c r="F43" s="96" t="s">
        <v>18</v>
      </c>
      <c r="G43" s="101" t="s">
        <v>6</v>
      </c>
      <c r="H43" s="96" t="s">
        <v>7</v>
      </c>
      <c r="I43" s="96" t="s">
        <v>8</v>
      </c>
      <c r="J43" s="97" t="s">
        <v>9</v>
      </c>
      <c r="K43" s="216"/>
      <c r="L43" s="103" t="s">
        <v>20</v>
      </c>
      <c r="M43" s="96" t="s">
        <v>21</v>
      </c>
      <c r="N43" s="96" t="s">
        <v>22</v>
      </c>
      <c r="O43" s="96" t="s">
        <v>23</v>
      </c>
      <c r="P43" s="96" t="s">
        <v>24</v>
      </c>
      <c r="Q43" s="96" t="s">
        <v>25</v>
      </c>
    </row>
    <row r="44" spans="1:17" s="77" customFormat="1" ht="26.25" customHeight="1">
      <c r="A44" s="79"/>
      <c r="B44" s="79"/>
      <c r="C44" s="79"/>
      <c r="D44" s="79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</row>
    <row r="45" spans="1:17" s="77" customFormat="1" ht="341.25" customHeight="1">
      <c r="A45" s="204" t="s">
        <v>241</v>
      </c>
      <c r="B45" s="205">
        <f>SUM(F45:F53)</f>
        <v>738350</v>
      </c>
      <c r="C45" s="107" t="s">
        <v>110</v>
      </c>
      <c r="D45" s="108">
        <v>800</v>
      </c>
      <c r="E45" s="108">
        <v>250</v>
      </c>
      <c r="F45" s="109">
        <f>+E45*D45</f>
        <v>200000</v>
      </c>
      <c r="G45" s="108">
        <v>7</v>
      </c>
      <c r="H45" s="108">
        <v>10</v>
      </c>
      <c r="I45" s="108">
        <v>10</v>
      </c>
      <c r="J45" s="108">
        <v>10</v>
      </c>
      <c r="K45" s="108" t="s">
        <v>231</v>
      </c>
      <c r="L45" s="139">
        <v>13</v>
      </c>
      <c r="M45" s="147">
        <v>4</v>
      </c>
      <c r="N45" s="147">
        <v>3</v>
      </c>
      <c r="O45" s="147">
        <v>7</v>
      </c>
      <c r="P45" s="147">
        <v>1</v>
      </c>
      <c r="Q45" s="147">
        <v>1</v>
      </c>
    </row>
    <row r="46" spans="1:17" s="77" customFormat="1" ht="33" customHeight="1">
      <c r="A46" s="204"/>
      <c r="B46" s="204"/>
      <c r="C46" s="158" t="s">
        <v>112</v>
      </c>
      <c r="D46" s="159">
        <f>37*15</f>
        <v>555</v>
      </c>
      <c r="E46" s="109">
        <v>750</v>
      </c>
      <c r="F46" s="109">
        <f>+E46*D46</f>
        <v>416250</v>
      </c>
      <c r="G46" s="108" t="s">
        <v>99</v>
      </c>
      <c r="H46" s="108" t="s">
        <v>99</v>
      </c>
      <c r="I46" s="108" t="s">
        <v>99</v>
      </c>
      <c r="J46" s="108" t="s">
        <v>99</v>
      </c>
      <c r="K46" s="108" t="s">
        <v>99</v>
      </c>
      <c r="L46" s="141">
        <v>13</v>
      </c>
      <c r="M46" s="147">
        <v>4</v>
      </c>
      <c r="N46" s="147">
        <v>3</v>
      </c>
      <c r="O46" s="147">
        <v>1</v>
      </c>
      <c r="P46" s="147">
        <v>1</v>
      </c>
      <c r="Q46" s="147">
        <v>1</v>
      </c>
    </row>
    <row r="47" spans="1:17" s="77" customFormat="1" ht="39.75" customHeight="1">
      <c r="A47" s="204"/>
      <c r="B47" s="204"/>
      <c r="C47" s="107" t="s">
        <v>111</v>
      </c>
      <c r="D47" s="108">
        <v>37</v>
      </c>
      <c r="E47" s="109">
        <v>1800</v>
      </c>
      <c r="F47" s="109">
        <f>+E47*D47</f>
        <v>66600</v>
      </c>
      <c r="G47" s="108" t="s">
        <v>99</v>
      </c>
      <c r="H47" s="108" t="s">
        <v>99</v>
      </c>
      <c r="I47" s="108" t="s">
        <v>99</v>
      </c>
      <c r="J47" s="108" t="s">
        <v>99</v>
      </c>
      <c r="K47" s="108" t="s">
        <v>99</v>
      </c>
      <c r="L47" s="141">
        <v>13</v>
      </c>
      <c r="M47" s="147">
        <v>4</v>
      </c>
      <c r="N47" s="147">
        <v>2</v>
      </c>
      <c r="O47" s="147">
        <v>3</v>
      </c>
      <c r="P47" s="147">
        <v>1</v>
      </c>
      <c r="Q47" s="147">
        <v>1</v>
      </c>
    </row>
    <row r="48" spans="1:17" s="77" customFormat="1" ht="39" customHeight="1">
      <c r="A48" s="204"/>
      <c r="B48" s="204"/>
      <c r="C48" s="107" t="s">
        <v>105</v>
      </c>
      <c r="D48" s="108">
        <v>37</v>
      </c>
      <c r="E48" s="109">
        <v>1500</v>
      </c>
      <c r="F48" s="109">
        <f>+E48*D48</f>
        <v>55500</v>
      </c>
      <c r="G48" s="108" t="s">
        <v>99</v>
      </c>
      <c r="H48" s="108" t="s">
        <v>99</v>
      </c>
      <c r="I48" s="108" t="s">
        <v>99</v>
      </c>
      <c r="J48" s="108" t="s">
        <v>99</v>
      </c>
      <c r="K48" s="108" t="s">
        <v>99</v>
      </c>
      <c r="L48" s="141">
        <v>13</v>
      </c>
      <c r="M48" s="147">
        <v>4</v>
      </c>
      <c r="N48" s="147">
        <v>2</v>
      </c>
      <c r="O48" s="147">
        <v>3</v>
      </c>
      <c r="P48" s="147">
        <v>1</v>
      </c>
      <c r="Q48" s="147">
        <v>1</v>
      </c>
    </row>
    <row r="49" spans="1:17" ht="15" hidden="1" customHeight="1">
      <c r="A49" s="204"/>
      <c r="B49" s="204"/>
      <c r="C49" s="160"/>
      <c r="D49" s="160"/>
      <c r="E49" s="160"/>
      <c r="F49" s="160"/>
      <c r="G49" s="160"/>
      <c r="H49" s="160"/>
      <c r="I49" s="160"/>
      <c r="J49" s="160"/>
      <c r="K49" s="160"/>
      <c r="L49" s="160"/>
      <c r="M49" s="147"/>
      <c r="N49" s="147"/>
      <c r="O49" s="147"/>
      <c r="P49" s="147"/>
      <c r="Q49" s="147"/>
    </row>
    <row r="50" spans="1:17" ht="15" hidden="1" customHeight="1">
      <c r="A50" s="204"/>
      <c r="B50" s="204"/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47"/>
      <c r="N50" s="147"/>
      <c r="O50" s="147"/>
      <c r="P50" s="147"/>
      <c r="Q50" s="147"/>
    </row>
    <row r="51" spans="1:17" ht="15" hidden="1" customHeight="1">
      <c r="A51" s="204"/>
      <c r="B51" s="204"/>
      <c r="C51" s="160"/>
      <c r="D51" s="160"/>
      <c r="E51" s="160"/>
      <c r="F51" s="160"/>
      <c r="G51" s="160"/>
      <c r="H51" s="160"/>
      <c r="I51" s="160"/>
      <c r="J51" s="160"/>
      <c r="K51" s="160"/>
      <c r="L51" s="160"/>
      <c r="M51" s="147"/>
      <c r="N51" s="147"/>
      <c r="O51" s="147"/>
      <c r="P51" s="147"/>
      <c r="Q51" s="147"/>
    </row>
    <row r="52" spans="1:17" ht="15" hidden="1" customHeight="1">
      <c r="A52" s="204"/>
      <c r="B52" s="204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47"/>
      <c r="N52" s="147"/>
      <c r="O52" s="147"/>
      <c r="P52" s="147"/>
      <c r="Q52" s="147"/>
    </row>
    <row r="53" spans="1:17" ht="22.5" customHeight="1">
      <c r="A53" s="204"/>
      <c r="B53" s="204"/>
      <c r="C53" s="160"/>
      <c r="D53" s="160"/>
      <c r="E53" s="160"/>
      <c r="F53" s="160"/>
      <c r="G53" s="160"/>
      <c r="H53" s="160"/>
      <c r="I53" s="160"/>
      <c r="J53" s="160"/>
      <c r="K53" s="160"/>
      <c r="L53" s="160"/>
      <c r="M53" s="147"/>
      <c r="N53" s="147"/>
      <c r="O53" s="147"/>
      <c r="P53" s="147"/>
      <c r="Q53" s="147"/>
    </row>
    <row r="54" spans="1:17" ht="27" customHeight="1">
      <c r="A54" s="110" t="s">
        <v>14</v>
      </c>
      <c r="B54" s="204"/>
      <c r="C54" s="110"/>
      <c r="D54" s="110"/>
      <c r="E54" s="89"/>
      <c r="F54" s="90"/>
      <c r="G54" s="90"/>
      <c r="H54" s="90"/>
      <c r="I54" s="90"/>
      <c r="J54" s="90"/>
      <c r="K54" s="90"/>
      <c r="L54" s="28"/>
      <c r="M54" s="82" t="s">
        <v>99</v>
      </c>
      <c r="N54" s="28"/>
      <c r="O54" s="28"/>
      <c r="P54" s="28"/>
      <c r="Q54" s="28"/>
    </row>
    <row r="55" spans="1:17" s="81" customFormat="1">
      <c r="A55" s="183" t="s">
        <v>15</v>
      </c>
      <c r="B55" s="185" t="s">
        <v>104</v>
      </c>
      <c r="C55" s="187" t="s">
        <v>113</v>
      </c>
      <c r="D55" s="188"/>
      <c r="E55" s="188"/>
      <c r="F55" s="188"/>
      <c r="G55" s="187" t="s">
        <v>114</v>
      </c>
      <c r="H55" s="187"/>
      <c r="I55" s="187"/>
      <c r="J55" s="187"/>
      <c r="K55" s="192" t="s">
        <v>19</v>
      </c>
      <c r="L55" s="189" t="s">
        <v>26</v>
      </c>
      <c r="M55" s="189"/>
      <c r="N55" s="189"/>
      <c r="O55" s="189"/>
      <c r="P55" s="190"/>
      <c r="Q55" s="190"/>
    </row>
    <row r="56" spans="1:17" s="81" customFormat="1" ht="23.25" customHeight="1">
      <c r="A56" s="184"/>
      <c r="B56" s="186"/>
      <c r="C56" s="94" t="s">
        <v>115</v>
      </c>
      <c r="D56" s="95" t="s">
        <v>16</v>
      </c>
      <c r="E56" s="95" t="s">
        <v>17</v>
      </c>
      <c r="F56" s="95" t="s">
        <v>18</v>
      </c>
      <c r="G56" s="95" t="s">
        <v>6</v>
      </c>
      <c r="H56" s="95" t="s">
        <v>7</v>
      </c>
      <c r="I56" s="95" t="s">
        <v>8</v>
      </c>
      <c r="J56" s="95" t="s">
        <v>9</v>
      </c>
      <c r="K56" s="186"/>
      <c r="L56" s="98" t="s">
        <v>20</v>
      </c>
      <c r="M56" s="98" t="s">
        <v>21</v>
      </c>
      <c r="N56" s="98" t="s">
        <v>22</v>
      </c>
      <c r="O56" s="98" t="s">
        <v>23</v>
      </c>
      <c r="P56" s="98" t="s">
        <v>24</v>
      </c>
      <c r="Q56" s="98" t="s">
        <v>25</v>
      </c>
    </row>
    <row r="57" spans="1:17" s="77" customFormat="1" ht="81" customHeight="1">
      <c r="A57" s="161" t="s">
        <v>118</v>
      </c>
      <c r="B57" s="158"/>
      <c r="C57" s="158" t="s">
        <v>214</v>
      </c>
      <c r="D57" s="108">
        <v>1300</v>
      </c>
      <c r="E57" s="108" t="s">
        <v>99</v>
      </c>
      <c r="F57" s="109" t="s">
        <v>99</v>
      </c>
      <c r="G57" s="108" t="s">
        <v>99</v>
      </c>
      <c r="H57" s="108">
        <v>1300</v>
      </c>
      <c r="I57" s="108" t="s">
        <v>99</v>
      </c>
      <c r="J57" s="108" t="s">
        <v>99</v>
      </c>
      <c r="K57" s="108" t="s">
        <v>99</v>
      </c>
      <c r="L57" s="162"/>
      <c r="M57" s="160"/>
      <c r="N57" s="160"/>
      <c r="O57" s="160"/>
      <c r="P57" s="160"/>
      <c r="Q57" s="160"/>
    </row>
    <row r="58" spans="1:17" ht="27" customHeight="1">
      <c r="A58" s="110" t="s">
        <v>14</v>
      </c>
      <c r="B58" s="104"/>
      <c r="C58" s="104"/>
      <c r="D58" s="104"/>
      <c r="E58" s="89"/>
      <c r="F58" s="90"/>
      <c r="G58" s="90"/>
      <c r="H58" s="90"/>
      <c r="I58" s="90"/>
      <c r="J58" s="90"/>
      <c r="K58" s="90"/>
      <c r="L58" s="28"/>
      <c r="M58" s="82" t="s">
        <v>99</v>
      </c>
      <c r="N58" s="28"/>
      <c r="O58" s="28"/>
      <c r="P58" s="28"/>
      <c r="Q58" s="28"/>
    </row>
    <row r="59" spans="1:17" s="81" customFormat="1">
      <c r="A59" s="183" t="s">
        <v>15</v>
      </c>
      <c r="B59" s="185" t="s">
        <v>104</v>
      </c>
      <c r="C59" s="187" t="s">
        <v>113</v>
      </c>
      <c r="D59" s="188"/>
      <c r="E59" s="188"/>
      <c r="F59" s="188"/>
      <c r="G59" s="187" t="s">
        <v>114</v>
      </c>
      <c r="H59" s="187"/>
      <c r="I59" s="187"/>
      <c r="J59" s="187"/>
      <c r="K59" s="192" t="s">
        <v>19</v>
      </c>
      <c r="L59" s="189" t="s">
        <v>26</v>
      </c>
      <c r="M59" s="189"/>
      <c r="N59" s="189"/>
      <c r="O59" s="189"/>
      <c r="P59" s="190"/>
      <c r="Q59" s="190"/>
    </row>
    <row r="60" spans="1:17" s="81" customFormat="1" ht="27.75" customHeight="1">
      <c r="A60" s="184"/>
      <c r="B60" s="186"/>
      <c r="C60" s="94" t="s">
        <v>115</v>
      </c>
      <c r="D60" s="95" t="s">
        <v>16</v>
      </c>
      <c r="E60" s="95" t="s">
        <v>17</v>
      </c>
      <c r="F60" s="95" t="s">
        <v>18</v>
      </c>
      <c r="G60" s="95" t="s">
        <v>6</v>
      </c>
      <c r="H60" s="95" t="s">
        <v>7</v>
      </c>
      <c r="I60" s="95" t="s">
        <v>8</v>
      </c>
      <c r="J60" s="95" t="s">
        <v>9</v>
      </c>
      <c r="K60" s="186"/>
      <c r="L60" s="98" t="s">
        <v>20</v>
      </c>
      <c r="M60" s="98" t="s">
        <v>21</v>
      </c>
      <c r="N60" s="98" t="s">
        <v>22</v>
      </c>
      <c r="O60" s="98" t="s">
        <v>23</v>
      </c>
      <c r="P60" s="98" t="s">
        <v>24</v>
      </c>
      <c r="Q60" s="98" t="s">
        <v>25</v>
      </c>
    </row>
    <row r="61" spans="1:17" s="81" customFormat="1" ht="45" customHeight="1">
      <c r="A61" s="206" t="s">
        <v>242</v>
      </c>
      <c r="B61" s="177">
        <f>+F61+F62+F63+F64+F65+F90</f>
        <v>772000</v>
      </c>
      <c r="C61" s="108" t="s">
        <v>215</v>
      </c>
      <c r="D61" s="108">
        <f>8*25</f>
        <v>200</v>
      </c>
      <c r="E61" s="109"/>
      <c r="F61" s="109"/>
      <c r="G61" s="108" t="s">
        <v>99</v>
      </c>
      <c r="H61" s="108">
        <v>3</v>
      </c>
      <c r="I61" s="108">
        <v>3</v>
      </c>
      <c r="J61" s="108">
        <v>2</v>
      </c>
      <c r="K61" s="108" t="s">
        <v>231</v>
      </c>
      <c r="L61" s="163">
        <v>13</v>
      </c>
      <c r="M61" s="163">
        <v>4</v>
      </c>
      <c r="N61" s="163">
        <v>3</v>
      </c>
      <c r="O61" s="163">
        <v>9</v>
      </c>
      <c r="P61" s="163">
        <v>2</v>
      </c>
      <c r="Q61" s="163">
        <v>1</v>
      </c>
    </row>
    <row r="62" spans="1:17" s="81" customFormat="1" ht="12.75" customHeight="1">
      <c r="A62" s="206"/>
      <c r="B62" s="178"/>
      <c r="C62" s="108" t="s">
        <v>119</v>
      </c>
      <c r="D62" s="108">
        <v>200</v>
      </c>
      <c r="E62" s="109">
        <v>450</v>
      </c>
      <c r="F62" s="109">
        <f>+E62*D62</f>
        <v>90000</v>
      </c>
      <c r="G62" s="108"/>
      <c r="H62" s="108"/>
      <c r="I62" s="108"/>
      <c r="J62" s="108"/>
      <c r="K62" s="108" t="s">
        <v>231</v>
      </c>
      <c r="L62" s="163">
        <v>13</v>
      </c>
      <c r="M62" s="163">
        <v>4</v>
      </c>
      <c r="N62" s="163">
        <v>3</v>
      </c>
      <c r="O62" s="163">
        <v>1</v>
      </c>
      <c r="P62" s="163">
        <v>1</v>
      </c>
      <c r="Q62" s="163">
        <v>1</v>
      </c>
    </row>
    <row r="63" spans="1:17" s="81" customFormat="1" ht="12" customHeight="1">
      <c r="A63" s="206"/>
      <c r="B63" s="178"/>
      <c r="C63" s="108" t="s">
        <v>121</v>
      </c>
      <c r="D63" s="108">
        <v>200</v>
      </c>
      <c r="E63" s="109">
        <v>55</v>
      </c>
      <c r="F63" s="109">
        <f>+E63*D63</f>
        <v>11000</v>
      </c>
      <c r="G63" s="108"/>
      <c r="H63" s="108"/>
      <c r="I63" s="108"/>
      <c r="J63" s="108"/>
      <c r="K63" s="108" t="s">
        <v>231</v>
      </c>
      <c r="L63" s="163">
        <v>13</v>
      </c>
      <c r="M63" s="163">
        <v>4</v>
      </c>
      <c r="N63" s="163">
        <v>3</v>
      </c>
      <c r="O63" s="163">
        <v>9</v>
      </c>
      <c r="P63" s="163">
        <v>2</v>
      </c>
      <c r="Q63" s="163">
        <v>1</v>
      </c>
    </row>
    <row r="64" spans="1:17" s="81" customFormat="1" ht="12" customHeight="1">
      <c r="A64" s="206"/>
      <c r="B64" s="178"/>
      <c r="C64" s="108" t="s">
        <v>224</v>
      </c>
      <c r="D64" s="108">
        <v>8</v>
      </c>
      <c r="E64" s="109">
        <v>12000</v>
      </c>
      <c r="F64" s="109">
        <f t="shared" ref="F64" si="2">+E64*D64</f>
        <v>96000</v>
      </c>
      <c r="G64" s="108"/>
      <c r="H64" s="108"/>
      <c r="I64" s="108"/>
      <c r="J64" s="108"/>
      <c r="K64" s="108" t="s">
        <v>231</v>
      </c>
      <c r="L64" s="163">
        <v>13</v>
      </c>
      <c r="M64" s="163">
        <v>4</v>
      </c>
      <c r="N64" s="163">
        <v>3</v>
      </c>
      <c r="O64" s="163">
        <v>9</v>
      </c>
      <c r="P64" s="163">
        <v>2</v>
      </c>
      <c r="Q64" s="163">
        <v>1</v>
      </c>
    </row>
    <row r="65" spans="1:17" s="81" customFormat="1" ht="12" customHeight="1">
      <c r="A65" s="206"/>
      <c r="B65" s="178"/>
      <c r="C65" s="108" t="s">
        <v>122</v>
      </c>
      <c r="D65" s="108">
        <v>200</v>
      </c>
      <c r="E65" s="109">
        <v>15</v>
      </c>
      <c r="F65" s="109"/>
      <c r="G65" s="108"/>
      <c r="H65" s="108"/>
      <c r="I65" s="108"/>
      <c r="J65" s="108"/>
      <c r="K65" s="108" t="s">
        <v>231</v>
      </c>
      <c r="L65" s="163">
        <v>13</v>
      </c>
      <c r="M65" s="163">
        <v>4</v>
      </c>
      <c r="N65" s="163">
        <v>3</v>
      </c>
      <c r="O65" s="163">
        <v>9</v>
      </c>
      <c r="P65" s="163">
        <v>2</v>
      </c>
      <c r="Q65" s="163">
        <v>1</v>
      </c>
    </row>
    <row r="66" spans="1:17" s="81" customFormat="1" ht="40.5" customHeight="1">
      <c r="A66" s="206"/>
      <c r="B66" s="178"/>
      <c r="C66" s="108" t="s">
        <v>123</v>
      </c>
      <c r="D66" s="108" t="s">
        <v>124</v>
      </c>
      <c r="E66" s="108"/>
      <c r="F66" s="108"/>
      <c r="G66" s="108"/>
      <c r="H66" s="108"/>
      <c r="I66" s="108"/>
      <c r="J66" s="108"/>
      <c r="K66" s="108" t="s">
        <v>231</v>
      </c>
      <c r="L66" s="163">
        <v>13</v>
      </c>
      <c r="M66" s="163">
        <v>4</v>
      </c>
      <c r="N66" s="163">
        <v>3</v>
      </c>
      <c r="O66" s="163">
        <v>9</v>
      </c>
      <c r="P66" s="163">
        <v>2</v>
      </c>
      <c r="Q66" s="163">
        <v>1</v>
      </c>
    </row>
    <row r="67" spans="1:17" s="81" customFormat="1" ht="29.25" customHeight="1">
      <c r="A67" s="206"/>
      <c r="B67" s="178"/>
      <c r="C67" s="108" t="s">
        <v>125</v>
      </c>
      <c r="D67" s="108" t="s">
        <v>126</v>
      </c>
      <c r="E67" s="108"/>
      <c r="F67" s="108"/>
      <c r="G67" s="108"/>
      <c r="H67" s="108"/>
      <c r="I67" s="108"/>
      <c r="J67" s="108"/>
      <c r="K67" s="108" t="s">
        <v>231</v>
      </c>
      <c r="L67" s="163">
        <v>13</v>
      </c>
      <c r="M67" s="163">
        <v>4</v>
      </c>
      <c r="N67" s="163">
        <v>3</v>
      </c>
      <c r="O67" s="163">
        <v>9</v>
      </c>
      <c r="P67" s="163">
        <v>2</v>
      </c>
      <c r="Q67" s="163">
        <v>1</v>
      </c>
    </row>
    <row r="68" spans="1:17" s="81" customFormat="1" ht="31.5" customHeight="1">
      <c r="A68" s="206"/>
      <c r="B68" s="178"/>
      <c r="C68" s="108" t="s">
        <v>127</v>
      </c>
      <c r="D68" s="108" t="s">
        <v>126</v>
      </c>
      <c r="E68" s="108"/>
      <c r="F68" s="108"/>
      <c r="G68" s="108"/>
      <c r="H68" s="108"/>
      <c r="I68" s="108"/>
      <c r="J68" s="108"/>
      <c r="K68" s="108" t="s">
        <v>231</v>
      </c>
      <c r="L68" s="163">
        <v>13</v>
      </c>
      <c r="M68" s="163">
        <v>4</v>
      </c>
      <c r="N68" s="163">
        <v>3</v>
      </c>
      <c r="O68" s="163">
        <v>9</v>
      </c>
      <c r="P68" s="163">
        <v>2</v>
      </c>
      <c r="Q68" s="163">
        <v>1</v>
      </c>
    </row>
    <row r="69" spans="1:17" s="81" customFormat="1" ht="31.5" customHeight="1">
      <c r="A69" s="206"/>
      <c r="B69" s="178"/>
      <c r="C69" s="113" t="s">
        <v>128</v>
      </c>
      <c r="D69" s="113" t="s">
        <v>129</v>
      </c>
      <c r="E69" s="108"/>
      <c r="F69" s="108"/>
      <c r="G69" s="108"/>
      <c r="H69" s="108"/>
      <c r="I69" s="108"/>
      <c r="J69" s="108"/>
      <c r="K69" s="108" t="s">
        <v>231</v>
      </c>
      <c r="L69" s="163">
        <v>13</v>
      </c>
      <c r="M69" s="163">
        <v>4</v>
      </c>
      <c r="N69" s="163">
        <v>3</v>
      </c>
      <c r="O69" s="163">
        <v>9</v>
      </c>
      <c r="P69" s="163">
        <v>2</v>
      </c>
      <c r="Q69" s="163">
        <v>1</v>
      </c>
    </row>
    <row r="70" spans="1:17" s="81" customFormat="1" ht="32.25" customHeight="1">
      <c r="A70" s="206"/>
      <c r="B70" s="178"/>
      <c r="C70" s="108" t="s">
        <v>130</v>
      </c>
      <c r="D70" s="108" t="s">
        <v>131</v>
      </c>
      <c r="E70" s="108"/>
      <c r="F70" s="108"/>
      <c r="G70" s="108"/>
      <c r="H70" s="108"/>
      <c r="I70" s="108"/>
      <c r="J70" s="108"/>
      <c r="K70" s="108" t="s">
        <v>231</v>
      </c>
      <c r="L70" s="163">
        <v>13</v>
      </c>
      <c r="M70" s="163">
        <v>4</v>
      </c>
      <c r="N70" s="163">
        <v>3</v>
      </c>
      <c r="O70" s="163">
        <v>9</v>
      </c>
      <c r="P70" s="163">
        <v>2</v>
      </c>
      <c r="Q70" s="163">
        <v>1</v>
      </c>
    </row>
    <row r="71" spans="1:17" s="81" customFormat="1" ht="11.25" customHeight="1">
      <c r="A71" s="206"/>
      <c r="B71" s="178"/>
      <c r="C71" s="108"/>
      <c r="D71" s="108"/>
      <c r="E71" s="108"/>
      <c r="F71" s="108"/>
      <c r="G71" s="108"/>
      <c r="H71" s="108"/>
      <c r="I71" s="108"/>
      <c r="J71" s="108"/>
      <c r="K71" s="108" t="s">
        <v>231</v>
      </c>
      <c r="L71" s="163">
        <v>13</v>
      </c>
      <c r="M71" s="163">
        <v>4</v>
      </c>
      <c r="N71" s="163">
        <v>3</v>
      </c>
      <c r="O71" s="163">
        <v>9</v>
      </c>
      <c r="P71" s="163">
        <v>2</v>
      </c>
      <c r="Q71" s="163">
        <v>1</v>
      </c>
    </row>
    <row r="72" spans="1:17" s="81" customFormat="1" ht="11.25" customHeight="1">
      <c r="A72" s="206"/>
      <c r="B72" s="178"/>
      <c r="C72" s="108"/>
      <c r="D72" s="108"/>
      <c r="E72" s="108"/>
      <c r="F72" s="108"/>
      <c r="G72" s="108"/>
      <c r="H72" s="108"/>
      <c r="I72" s="108"/>
      <c r="J72" s="108"/>
      <c r="K72" s="108" t="s">
        <v>231</v>
      </c>
      <c r="L72" s="163">
        <v>13</v>
      </c>
      <c r="M72" s="163">
        <v>4</v>
      </c>
      <c r="N72" s="163">
        <v>3</v>
      </c>
      <c r="O72" s="163">
        <v>9</v>
      </c>
      <c r="P72" s="163">
        <v>2</v>
      </c>
      <c r="Q72" s="163">
        <v>1</v>
      </c>
    </row>
    <row r="73" spans="1:17" s="81" customFormat="1" ht="11.25" customHeight="1">
      <c r="A73" s="206"/>
      <c r="B73" s="178"/>
      <c r="C73" s="108" t="s">
        <v>134</v>
      </c>
      <c r="D73" s="108" t="s">
        <v>135</v>
      </c>
      <c r="E73" s="108"/>
      <c r="F73" s="108"/>
      <c r="G73" s="108"/>
      <c r="H73" s="108"/>
      <c r="I73" s="108"/>
      <c r="J73" s="108"/>
      <c r="K73" s="108" t="s">
        <v>231</v>
      </c>
      <c r="L73" s="163">
        <v>13</v>
      </c>
      <c r="M73" s="163">
        <v>4</v>
      </c>
      <c r="N73" s="163">
        <v>3</v>
      </c>
      <c r="O73" s="163">
        <v>2</v>
      </c>
      <c r="P73" s="163">
        <v>2</v>
      </c>
      <c r="Q73" s="163">
        <v>3</v>
      </c>
    </row>
    <row r="74" spans="1:17" s="81" customFormat="1" ht="21.75" customHeight="1">
      <c r="A74" s="206"/>
      <c r="B74" s="178"/>
      <c r="C74" s="108" t="s">
        <v>138</v>
      </c>
      <c r="D74" s="108" t="s">
        <v>139</v>
      </c>
      <c r="E74" s="108"/>
      <c r="F74" s="108"/>
      <c r="G74" s="108"/>
      <c r="H74" s="108"/>
      <c r="I74" s="108"/>
      <c r="J74" s="108"/>
      <c r="K74" s="108" t="s">
        <v>231</v>
      </c>
      <c r="L74" s="163">
        <v>13</v>
      </c>
      <c r="M74" s="163">
        <v>4</v>
      </c>
      <c r="N74" s="163">
        <v>3</v>
      </c>
      <c r="O74" s="163">
        <v>9</v>
      </c>
      <c r="P74" s="163">
        <v>2</v>
      </c>
      <c r="Q74" s="163">
        <v>1</v>
      </c>
    </row>
    <row r="75" spans="1:17" s="81" customFormat="1" ht="11.25" customHeight="1">
      <c r="A75" s="206"/>
      <c r="B75" s="178"/>
      <c r="C75" s="108" t="s">
        <v>136</v>
      </c>
      <c r="D75" s="108" t="s">
        <v>137</v>
      </c>
      <c r="E75" s="108"/>
      <c r="F75" s="108"/>
      <c r="G75" s="108"/>
      <c r="H75" s="108"/>
      <c r="I75" s="108"/>
      <c r="J75" s="108"/>
      <c r="K75" s="108" t="s">
        <v>231</v>
      </c>
      <c r="L75" s="163">
        <v>13</v>
      </c>
      <c r="M75" s="163">
        <v>4</v>
      </c>
      <c r="N75" s="163">
        <v>3</v>
      </c>
      <c r="O75" s="163">
        <v>9</v>
      </c>
      <c r="P75" s="163">
        <v>2</v>
      </c>
      <c r="Q75" s="163">
        <v>1</v>
      </c>
    </row>
    <row r="76" spans="1:17" s="81" customFormat="1" ht="11.25" customHeight="1">
      <c r="A76" s="206"/>
      <c r="B76" s="178"/>
      <c r="C76" s="108" t="s">
        <v>140</v>
      </c>
      <c r="D76" s="108" t="s">
        <v>141</v>
      </c>
      <c r="E76" s="108"/>
      <c r="F76" s="108"/>
      <c r="G76" s="108"/>
      <c r="H76" s="108"/>
      <c r="I76" s="108"/>
      <c r="J76" s="108"/>
      <c r="K76" s="108" t="s">
        <v>231</v>
      </c>
      <c r="L76" s="163">
        <v>13</v>
      </c>
      <c r="M76" s="163">
        <v>4</v>
      </c>
      <c r="N76" s="163">
        <v>3</v>
      </c>
      <c r="O76" s="163">
        <v>9</v>
      </c>
      <c r="P76" s="163">
        <v>2</v>
      </c>
      <c r="Q76" s="163">
        <v>1</v>
      </c>
    </row>
    <row r="77" spans="1:17" s="81" customFormat="1" ht="18.75" customHeight="1">
      <c r="A77" s="206"/>
      <c r="B77" s="178"/>
      <c r="C77" s="108" t="s">
        <v>142</v>
      </c>
      <c r="D77" s="108" t="s">
        <v>143</v>
      </c>
      <c r="E77" s="108"/>
      <c r="F77" s="108"/>
      <c r="G77" s="108"/>
      <c r="H77" s="108"/>
      <c r="I77" s="108"/>
      <c r="J77" s="108"/>
      <c r="K77" s="108" t="s">
        <v>231</v>
      </c>
      <c r="L77" s="163">
        <v>13</v>
      </c>
      <c r="M77" s="163">
        <v>4</v>
      </c>
      <c r="N77" s="163">
        <v>3</v>
      </c>
      <c r="O77" s="163">
        <v>9</v>
      </c>
      <c r="P77" s="163">
        <v>2</v>
      </c>
      <c r="Q77" s="163">
        <v>1</v>
      </c>
    </row>
    <row r="78" spans="1:17" s="81" customFormat="1" ht="18.75" customHeight="1">
      <c r="A78" s="206"/>
      <c r="B78" s="178"/>
      <c r="C78" s="108" t="s">
        <v>148</v>
      </c>
      <c r="D78" s="108" t="s">
        <v>149</v>
      </c>
      <c r="E78" s="108"/>
      <c r="F78" s="108"/>
      <c r="G78" s="108"/>
      <c r="H78" s="108"/>
      <c r="I78" s="108"/>
      <c r="J78" s="108"/>
      <c r="K78" s="108" t="s">
        <v>231</v>
      </c>
      <c r="L78" s="163">
        <v>13</v>
      </c>
      <c r="M78" s="163">
        <v>4</v>
      </c>
      <c r="N78" s="163">
        <v>3</v>
      </c>
      <c r="O78" s="163">
        <v>9</v>
      </c>
      <c r="P78" s="163">
        <v>2</v>
      </c>
      <c r="Q78" s="163">
        <v>1</v>
      </c>
    </row>
    <row r="79" spans="1:17" s="81" customFormat="1" ht="27.75" customHeight="1">
      <c r="A79" s="206"/>
      <c r="B79" s="178"/>
      <c r="C79" s="108" t="s">
        <v>150</v>
      </c>
      <c r="D79" s="108" t="s">
        <v>151</v>
      </c>
      <c r="E79" s="108"/>
      <c r="F79" s="108"/>
      <c r="G79" s="108"/>
      <c r="H79" s="108"/>
      <c r="I79" s="108"/>
      <c r="J79" s="108"/>
      <c r="K79" s="108" t="s">
        <v>231</v>
      </c>
      <c r="L79" s="163">
        <v>13</v>
      </c>
      <c r="M79" s="163">
        <v>4</v>
      </c>
      <c r="N79" s="163">
        <v>3</v>
      </c>
      <c r="O79" s="163">
        <v>9</v>
      </c>
      <c r="P79" s="163">
        <v>2</v>
      </c>
      <c r="Q79" s="163">
        <v>1</v>
      </c>
    </row>
    <row r="80" spans="1:17" s="81" customFormat="1" ht="22.5" customHeight="1">
      <c r="A80" s="206"/>
      <c r="B80" s="178"/>
      <c r="C80" s="108" t="s">
        <v>146</v>
      </c>
      <c r="D80" s="108" t="s">
        <v>147</v>
      </c>
      <c r="E80" s="108"/>
      <c r="F80" s="108"/>
      <c r="G80" s="108"/>
      <c r="H80" s="108"/>
      <c r="I80" s="108"/>
      <c r="J80" s="108"/>
      <c r="K80" s="108" t="s">
        <v>231</v>
      </c>
      <c r="L80" s="163">
        <v>13</v>
      </c>
      <c r="M80" s="163">
        <v>4</v>
      </c>
      <c r="N80" s="163">
        <v>3</v>
      </c>
      <c r="O80" s="163">
        <v>9</v>
      </c>
      <c r="P80" s="163">
        <v>2</v>
      </c>
      <c r="Q80" s="163">
        <v>1</v>
      </c>
    </row>
    <row r="81" spans="1:17" s="81" customFormat="1" ht="18.75" customHeight="1">
      <c r="A81" s="206"/>
      <c r="B81" s="178"/>
      <c r="C81" s="108" t="s">
        <v>144</v>
      </c>
      <c r="D81" s="108" t="s">
        <v>145</v>
      </c>
      <c r="E81" s="108"/>
      <c r="F81" s="108"/>
      <c r="G81" s="108"/>
      <c r="H81" s="108"/>
      <c r="I81" s="108"/>
      <c r="J81" s="108"/>
      <c r="K81" s="108" t="s">
        <v>231</v>
      </c>
      <c r="L81" s="163">
        <v>13</v>
      </c>
      <c r="M81" s="163">
        <v>4</v>
      </c>
      <c r="N81" s="163">
        <v>3</v>
      </c>
      <c r="O81" s="163">
        <v>9</v>
      </c>
      <c r="P81" s="163">
        <v>2</v>
      </c>
      <c r="Q81" s="163">
        <v>1</v>
      </c>
    </row>
    <row r="82" spans="1:17" s="81" customFormat="1" ht="18.75" customHeight="1">
      <c r="A82" s="206"/>
      <c r="B82" s="178"/>
      <c r="C82" s="108" t="s">
        <v>158</v>
      </c>
      <c r="D82" s="108" t="s">
        <v>159</v>
      </c>
      <c r="E82" s="108"/>
      <c r="F82" s="108"/>
      <c r="G82" s="108"/>
      <c r="H82" s="108"/>
      <c r="I82" s="108"/>
      <c r="J82" s="108"/>
      <c r="K82" s="108" t="s">
        <v>231</v>
      </c>
      <c r="L82" s="163">
        <v>13</v>
      </c>
      <c r="M82" s="163">
        <v>4</v>
      </c>
      <c r="N82" s="163">
        <v>3</v>
      </c>
      <c r="O82" s="163">
        <v>9</v>
      </c>
      <c r="P82" s="163">
        <v>2</v>
      </c>
      <c r="Q82" s="163">
        <v>1</v>
      </c>
    </row>
    <row r="83" spans="1:17" s="81" customFormat="1" ht="18.75" customHeight="1">
      <c r="A83" s="206"/>
      <c r="B83" s="178"/>
      <c r="C83" s="108" t="s">
        <v>156</v>
      </c>
      <c r="D83" s="108" t="s">
        <v>157</v>
      </c>
      <c r="E83" s="108"/>
      <c r="F83" s="108"/>
      <c r="G83" s="108"/>
      <c r="H83" s="108"/>
      <c r="I83" s="108"/>
      <c r="J83" s="108"/>
      <c r="K83" s="108" t="s">
        <v>231</v>
      </c>
      <c r="L83" s="163">
        <v>13</v>
      </c>
      <c r="M83" s="163">
        <v>4</v>
      </c>
      <c r="N83" s="163">
        <v>3</v>
      </c>
      <c r="O83" s="163">
        <v>9</v>
      </c>
      <c r="P83" s="163">
        <v>2</v>
      </c>
      <c r="Q83" s="163">
        <v>1</v>
      </c>
    </row>
    <row r="84" spans="1:17" s="81" customFormat="1" ht="18.75" customHeight="1">
      <c r="A84" s="206"/>
      <c r="B84" s="178"/>
      <c r="C84" s="108" t="s">
        <v>152</v>
      </c>
      <c r="D84" s="108" t="s">
        <v>153</v>
      </c>
      <c r="E84" s="108"/>
      <c r="F84" s="108"/>
      <c r="G84" s="108"/>
      <c r="H84" s="108"/>
      <c r="I84" s="108"/>
      <c r="J84" s="108"/>
      <c r="K84" s="108" t="s">
        <v>231</v>
      </c>
      <c r="L84" s="163">
        <v>13</v>
      </c>
      <c r="M84" s="163">
        <v>4</v>
      </c>
      <c r="N84" s="163">
        <v>3</v>
      </c>
      <c r="O84" s="163">
        <v>9</v>
      </c>
      <c r="P84" s="163">
        <v>2</v>
      </c>
      <c r="Q84" s="163">
        <v>1</v>
      </c>
    </row>
    <row r="85" spans="1:17" s="81" customFormat="1" ht="27.75" customHeight="1">
      <c r="A85" s="206"/>
      <c r="B85" s="178"/>
      <c r="C85" s="108" t="s">
        <v>154</v>
      </c>
      <c r="D85" s="108" t="s">
        <v>155</v>
      </c>
      <c r="E85" s="108"/>
      <c r="F85" s="108"/>
      <c r="G85" s="108"/>
      <c r="H85" s="108"/>
      <c r="I85" s="108"/>
      <c r="J85" s="108"/>
      <c r="K85" s="108" t="s">
        <v>231</v>
      </c>
      <c r="L85" s="163">
        <v>13</v>
      </c>
      <c r="M85" s="163">
        <v>4</v>
      </c>
      <c r="N85" s="163">
        <v>3</v>
      </c>
      <c r="O85" s="163">
        <v>9</v>
      </c>
      <c r="P85" s="163">
        <v>2</v>
      </c>
      <c r="Q85" s="163">
        <v>1</v>
      </c>
    </row>
    <row r="86" spans="1:17" s="81" customFormat="1" ht="15.75" customHeight="1">
      <c r="A86" s="206"/>
      <c r="B86" s="178"/>
      <c r="C86" s="108" t="s">
        <v>160</v>
      </c>
      <c r="D86" s="108" t="s">
        <v>153</v>
      </c>
      <c r="E86" s="108"/>
      <c r="F86" s="108"/>
      <c r="G86" s="108"/>
      <c r="H86" s="108"/>
      <c r="I86" s="108"/>
      <c r="J86" s="108"/>
      <c r="K86" s="108" t="s">
        <v>231</v>
      </c>
      <c r="L86" s="163">
        <v>13</v>
      </c>
      <c r="M86" s="163">
        <v>4</v>
      </c>
      <c r="N86" s="163">
        <v>3</v>
      </c>
      <c r="O86" s="163">
        <v>9</v>
      </c>
      <c r="P86" s="163">
        <v>2</v>
      </c>
      <c r="Q86" s="163">
        <v>1</v>
      </c>
    </row>
    <row r="87" spans="1:17" s="81" customFormat="1" ht="27.75" customHeight="1">
      <c r="A87" s="206"/>
      <c r="B87" s="178"/>
      <c r="C87" s="108" t="s">
        <v>161</v>
      </c>
      <c r="D87" s="108" t="s">
        <v>162</v>
      </c>
      <c r="E87" s="108"/>
      <c r="F87" s="108"/>
      <c r="G87" s="108"/>
      <c r="H87" s="108"/>
      <c r="I87" s="108"/>
      <c r="J87" s="108"/>
      <c r="K87" s="108" t="s">
        <v>231</v>
      </c>
      <c r="L87" s="163">
        <v>13</v>
      </c>
      <c r="M87" s="163">
        <v>4</v>
      </c>
      <c r="N87" s="163">
        <v>3</v>
      </c>
      <c r="O87" s="163">
        <v>9</v>
      </c>
      <c r="P87" s="163">
        <v>2</v>
      </c>
      <c r="Q87" s="163">
        <v>1</v>
      </c>
    </row>
    <row r="88" spans="1:17" s="81" customFormat="1" ht="27.75" customHeight="1">
      <c r="A88" s="206"/>
      <c r="B88" s="178"/>
      <c r="C88" s="108" t="s">
        <v>163</v>
      </c>
      <c r="D88" s="108" t="s">
        <v>164</v>
      </c>
      <c r="E88" s="108"/>
      <c r="F88" s="108"/>
      <c r="G88" s="108"/>
      <c r="H88" s="108"/>
      <c r="I88" s="108"/>
      <c r="J88" s="108"/>
      <c r="K88" s="108" t="s">
        <v>231</v>
      </c>
      <c r="L88" s="163">
        <v>13</v>
      </c>
      <c r="M88" s="163">
        <v>4</v>
      </c>
      <c r="N88" s="163">
        <v>3</v>
      </c>
      <c r="O88" s="163">
        <v>9</v>
      </c>
      <c r="P88" s="163">
        <v>2</v>
      </c>
      <c r="Q88" s="163">
        <v>1</v>
      </c>
    </row>
    <row r="89" spans="1:17" s="81" customFormat="1" ht="27.75" customHeight="1">
      <c r="A89" s="206"/>
      <c r="B89" s="178"/>
      <c r="C89" s="108" t="s">
        <v>132</v>
      </c>
      <c r="D89" s="108" t="s">
        <v>133</v>
      </c>
      <c r="E89" s="108"/>
      <c r="F89" s="108"/>
      <c r="G89" s="108"/>
      <c r="H89" s="108"/>
      <c r="I89" s="108"/>
      <c r="J89" s="108"/>
      <c r="K89" s="108" t="s">
        <v>231</v>
      </c>
      <c r="L89" s="163">
        <v>13</v>
      </c>
      <c r="M89" s="163">
        <v>4</v>
      </c>
      <c r="N89" s="163">
        <v>3</v>
      </c>
      <c r="O89" s="163">
        <v>2</v>
      </c>
      <c r="P89" s="163">
        <v>2</v>
      </c>
      <c r="Q89" s="163">
        <v>3</v>
      </c>
    </row>
    <row r="90" spans="1:17" s="81" customFormat="1" ht="23.25" customHeight="1">
      <c r="A90" s="206"/>
      <c r="B90" s="182"/>
      <c r="C90" s="164" t="s">
        <v>225</v>
      </c>
      <c r="D90" s="108">
        <v>1</v>
      </c>
      <c r="E90" s="108">
        <v>575000</v>
      </c>
      <c r="F90" s="108">
        <v>575000</v>
      </c>
      <c r="G90" s="108" t="s">
        <v>99</v>
      </c>
      <c r="H90" s="108" t="s">
        <v>99</v>
      </c>
      <c r="I90" s="108" t="s">
        <v>99</v>
      </c>
      <c r="J90" s="108" t="s">
        <v>99</v>
      </c>
      <c r="K90" s="108" t="s">
        <v>231</v>
      </c>
      <c r="L90" s="163">
        <v>13</v>
      </c>
      <c r="M90" s="163">
        <v>4</v>
      </c>
      <c r="N90" s="163">
        <v>3</v>
      </c>
      <c r="O90" s="163">
        <v>9</v>
      </c>
      <c r="P90" s="163">
        <v>2</v>
      </c>
      <c r="Q90" s="163">
        <v>1</v>
      </c>
    </row>
    <row r="91" spans="1:17" s="81" customFormat="1" ht="16.5" thickBot="1">
      <c r="A91" s="250" t="s">
        <v>0</v>
      </c>
      <c r="B91" s="251"/>
      <c r="C91" s="251"/>
      <c r="D91" s="251"/>
      <c r="E91" s="251"/>
      <c r="F91" s="251"/>
      <c r="G91" s="251"/>
      <c r="H91" s="251"/>
      <c r="I91" s="251"/>
      <c r="J91" s="251"/>
      <c r="K91" s="251"/>
      <c r="L91" s="252"/>
    </row>
    <row r="92" spans="1:17" s="81" customFormat="1" ht="16.5" thickBot="1">
      <c r="A92" s="234" t="s">
        <v>1</v>
      </c>
      <c r="B92" s="208" t="s">
        <v>100</v>
      </c>
      <c r="C92" s="208" t="s">
        <v>101</v>
      </c>
      <c r="D92" s="208" t="s">
        <v>2</v>
      </c>
      <c r="E92" s="208" t="s">
        <v>3</v>
      </c>
      <c r="F92" s="210" t="s">
        <v>4</v>
      </c>
      <c r="G92" s="212" t="s">
        <v>5</v>
      </c>
      <c r="H92" s="213"/>
      <c r="I92" s="213"/>
      <c r="J92" s="214"/>
      <c r="K92" s="221" t="s">
        <v>10</v>
      </c>
      <c r="L92" s="222"/>
      <c r="M92" s="241" t="s">
        <v>11</v>
      </c>
      <c r="N92" s="242"/>
      <c r="O92" s="242"/>
      <c r="P92" s="242"/>
      <c r="Q92" s="243"/>
    </row>
    <row r="93" spans="1:17" s="81" customFormat="1">
      <c r="A93" s="235"/>
      <c r="B93" s="209"/>
      <c r="C93" s="209"/>
      <c r="D93" s="209"/>
      <c r="E93" s="209"/>
      <c r="F93" s="211"/>
      <c r="G93" s="93" t="s">
        <v>6</v>
      </c>
      <c r="H93" s="93" t="s">
        <v>7</v>
      </c>
      <c r="I93" s="93" t="s">
        <v>102</v>
      </c>
      <c r="J93" s="93" t="s">
        <v>9</v>
      </c>
      <c r="K93" s="223"/>
      <c r="L93" s="224"/>
      <c r="M93" s="244"/>
      <c r="N93" s="245"/>
      <c r="O93" s="245"/>
      <c r="P93" s="245"/>
      <c r="Q93" s="246"/>
    </row>
    <row r="94" spans="1:17" ht="101.25" customHeight="1">
      <c r="A94" s="72" t="s">
        <v>120</v>
      </c>
      <c r="B94" s="72" t="s">
        <v>216</v>
      </c>
      <c r="C94" s="72" t="s">
        <v>217</v>
      </c>
      <c r="D94" s="72" t="s">
        <v>218</v>
      </c>
      <c r="E94" s="133">
        <v>300</v>
      </c>
      <c r="F94" s="73">
        <v>2000</v>
      </c>
      <c r="G94" s="74">
        <v>325</v>
      </c>
      <c r="H94" s="74">
        <v>325</v>
      </c>
      <c r="I94" s="74">
        <v>325</v>
      </c>
      <c r="J94" s="74">
        <v>325</v>
      </c>
      <c r="K94" s="83" t="s">
        <v>231</v>
      </c>
      <c r="L94" s="247" t="s">
        <v>99</v>
      </c>
      <c r="M94" s="247"/>
      <c r="N94" s="253"/>
      <c r="O94" s="254"/>
      <c r="P94" s="254"/>
      <c r="Q94" s="254"/>
    </row>
    <row r="95" spans="1:17" s="81" customFormat="1">
      <c r="A95" s="84"/>
      <c r="B95" s="84"/>
      <c r="C95" s="84"/>
      <c r="D95" s="84"/>
      <c r="E95" s="84"/>
      <c r="F95" s="84"/>
      <c r="G95" s="105"/>
      <c r="H95" s="105"/>
      <c r="I95" s="105"/>
      <c r="J95" s="105"/>
      <c r="K95" s="85"/>
      <c r="L95" s="85"/>
      <c r="M95" s="86"/>
      <c r="N95" s="86"/>
      <c r="O95" s="86"/>
      <c r="P95" s="86"/>
      <c r="Q95" s="86"/>
    </row>
    <row r="96" spans="1:17" ht="13.5" customHeight="1">
      <c r="A96" s="70" t="s">
        <v>14</v>
      </c>
      <c r="B96" s="70"/>
      <c r="C96" s="70"/>
      <c r="D96" s="70"/>
      <c r="E96" s="89"/>
      <c r="F96" s="90"/>
      <c r="G96" s="90"/>
      <c r="H96" s="90"/>
      <c r="I96" s="90"/>
      <c r="J96" s="90"/>
      <c r="K96" s="90"/>
      <c r="L96" s="28"/>
      <c r="M96" s="82" t="s">
        <v>99</v>
      </c>
      <c r="N96" s="28"/>
      <c r="O96" s="28"/>
      <c r="P96" s="28"/>
      <c r="Q96" s="28"/>
    </row>
    <row r="97" spans="1:17" s="81" customFormat="1">
      <c r="A97" s="183" t="s">
        <v>15</v>
      </c>
      <c r="B97" s="185" t="s">
        <v>104</v>
      </c>
      <c r="C97" s="187" t="s">
        <v>113</v>
      </c>
      <c r="D97" s="188"/>
      <c r="E97" s="188"/>
      <c r="F97" s="188"/>
      <c r="G97" s="187" t="s">
        <v>114</v>
      </c>
      <c r="H97" s="187"/>
      <c r="I97" s="187"/>
      <c r="J97" s="187"/>
      <c r="K97" s="192" t="s">
        <v>19</v>
      </c>
      <c r="L97" s="189" t="s">
        <v>26</v>
      </c>
      <c r="M97" s="189"/>
      <c r="N97" s="189"/>
      <c r="O97" s="189"/>
      <c r="P97" s="190"/>
      <c r="Q97" s="190"/>
    </row>
    <row r="98" spans="1:17" s="81" customFormat="1" ht="31.5" customHeight="1">
      <c r="A98" s="184"/>
      <c r="B98" s="186"/>
      <c r="C98" s="94" t="s">
        <v>115</v>
      </c>
      <c r="D98" s="95" t="s">
        <v>16</v>
      </c>
      <c r="E98" s="95" t="s">
        <v>17</v>
      </c>
      <c r="F98" s="95" t="s">
        <v>18</v>
      </c>
      <c r="G98" s="95" t="s">
        <v>6</v>
      </c>
      <c r="H98" s="95" t="s">
        <v>7</v>
      </c>
      <c r="I98" s="95" t="s">
        <v>8</v>
      </c>
      <c r="J98" s="95" t="s">
        <v>9</v>
      </c>
      <c r="K98" s="186"/>
      <c r="L98" s="98" t="s">
        <v>20</v>
      </c>
      <c r="M98" s="98" t="s">
        <v>21</v>
      </c>
      <c r="N98" s="98" t="s">
        <v>22</v>
      </c>
      <c r="O98" s="98" t="s">
        <v>23</v>
      </c>
      <c r="P98" s="98" t="s">
        <v>24</v>
      </c>
      <c r="Q98" s="98" t="s">
        <v>25</v>
      </c>
    </row>
    <row r="99" spans="1:17" s="81" customFormat="1" ht="50.25" customHeight="1">
      <c r="A99" s="206" t="s">
        <v>219</v>
      </c>
      <c r="B99" s="206">
        <f>SUM(F99:F117)</f>
        <v>750000</v>
      </c>
      <c r="C99" s="107" t="s">
        <v>110</v>
      </c>
      <c r="D99" s="108">
        <v>2000</v>
      </c>
      <c r="E99" s="109">
        <v>250</v>
      </c>
      <c r="F99" s="109">
        <f>+E99*D99</f>
        <v>500000</v>
      </c>
      <c r="G99" s="108">
        <v>500</v>
      </c>
      <c r="H99" s="108">
        <v>500</v>
      </c>
      <c r="I99" s="108">
        <v>500</v>
      </c>
      <c r="J99" s="108">
        <v>500</v>
      </c>
      <c r="K99" s="108" t="s">
        <v>231</v>
      </c>
      <c r="L99" s="117">
        <v>13</v>
      </c>
      <c r="M99" s="117">
        <v>2</v>
      </c>
      <c r="N99" s="117">
        <v>3</v>
      </c>
      <c r="O99" s="117">
        <v>7</v>
      </c>
      <c r="P99" s="117">
        <v>1</v>
      </c>
      <c r="Q99" s="117">
        <v>2</v>
      </c>
    </row>
    <row r="100" spans="1:17" s="81" customFormat="1" ht="18.75" customHeight="1">
      <c r="A100" s="206"/>
      <c r="B100" s="206"/>
      <c r="C100" s="107" t="s">
        <v>165</v>
      </c>
      <c r="D100" s="108" t="s">
        <v>99</v>
      </c>
      <c r="E100" s="108"/>
      <c r="F100" s="108"/>
      <c r="G100" s="108"/>
      <c r="H100" s="108"/>
      <c r="I100" s="108"/>
      <c r="J100" s="108"/>
      <c r="K100" s="108" t="s">
        <v>231</v>
      </c>
      <c r="L100" s="117">
        <v>13</v>
      </c>
      <c r="M100" s="117">
        <v>2</v>
      </c>
      <c r="N100" s="117">
        <v>3</v>
      </c>
      <c r="O100" s="117">
        <v>9</v>
      </c>
      <c r="P100" s="117">
        <v>2</v>
      </c>
      <c r="Q100" s="117">
        <v>1</v>
      </c>
    </row>
    <row r="101" spans="1:17" s="81" customFormat="1" ht="15" customHeight="1">
      <c r="A101" s="206"/>
      <c r="B101" s="206"/>
      <c r="C101" s="107" t="s">
        <v>166</v>
      </c>
      <c r="D101" s="108" t="s">
        <v>99</v>
      </c>
      <c r="E101" s="108"/>
      <c r="F101" s="108"/>
      <c r="G101" s="108"/>
      <c r="H101" s="108"/>
      <c r="I101" s="108"/>
      <c r="J101" s="108"/>
      <c r="K101" s="108" t="s">
        <v>231</v>
      </c>
      <c r="L101" s="117">
        <v>13</v>
      </c>
      <c r="M101" s="117">
        <v>2</v>
      </c>
      <c r="N101" s="117">
        <v>3</v>
      </c>
      <c r="O101" s="117">
        <v>9</v>
      </c>
      <c r="P101" s="117">
        <v>2</v>
      </c>
      <c r="Q101" s="117">
        <v>1</v>
      </c>
    </row>
    <row r="102" spans="1:17" s="81" customFormat="1" ht="15" customHeight="1">
      <c r="A102" s="206"/>
      <c r="B102" s="206"/>
      <c r="C102" s="107" t="s">
        <v>220</v>
      </c>
      <c r="D102" s="108" t="s">
        <v>182</v>
      </c>
      <c r="E102" s="108"/>
      <c r="F102" s="108"/>
      <c r="G102" s="108"/>
      <c r="H102" s="108"/>
      <c r="I102" s="108"/>
      <c r="J102" s="108"/>
      <c r="K102" s="108" t="s">
        <v>231</v>
      </c>
      <c r="L102" s="117">
        <v>13</v>
      </c>
      <c r="M102" s="117">
        <v>2</v>
      </c>
      <c r="N102" s="117">
        <v>3</v>
      </c>
      <c r="O102" s="117">
        <v>9</v>
      </c>
      <c r="P102" s="117">
        <v>2</v>
      </c>
      <c r="Q102" s="117">
        <v>1</v>
      </c>
    </row>
    <row r="103" spans="1:17" s="81" customFormat="1" ht="15" customHeight="1">
      <c r="A103" s="206"/>
      <c r="B103" s="206"/>
      <c r="C103" s="107" t="s">
        <v>169</v>
      </c>
      <c r="D103" s="108" t="s">
        <v>170</v>
      </c>
      <c r="E103" s="108"/>
      <c r="F103" s="108"/>
      <c r="G103" s="108"/>
      <c r="H103" s="108"/>
      <c r="I103" s="108"/>
      <c r="J103" s="108"/>
      <c r="K103" s="108" t="s">
        <v>231</v>
      </c>
      <c r="L103" s="117">
        <v>13</v>
      </c>
      <c r="M103" s="117">
        <v>2</v>
      </c>
      <c r="N103" s="117">
        <v>3</v>
      </c>
      <c r="O103" s="117">
        <v>9</v>
      </c>
      <c r="P103" s="117">
        <v>2</v>
      </c>
      <c r="Q103" s="117">
        <v>1</v>
      </c>
    </row>
    <row r="104" spans="1:17" s="81" customFormat="1" ht="15" customHeight="1">
      <c r="A104" s="206"/>
      <c r="B104" s="206"/>
      <c r="C104" s="107" t="s">
        <v>167</v>
      </c>
      <c r="D104" s="108" t="s">
        <v>168</v>
      </c>
      <c r="E104" s="108"/>
      <c r="F104" s="108"/>
      <c r="G104" s="108"/>
      <c r="H104" s="108"/>
      <c r="I104" s="108"/>
      <c r="J104" s="108"/>
      <c r="K104" s="108" t="s">
        <v>231</v>
      </c>
      <c r="L104" s="117">
        <v>13</v>
      </c>
      <c r="M104" s="117">
        <v>2</v>
      </c>
      <c r="N104" s="117">
        <v>3</v>
      </c>
      <c r="O104" s="117">
        <v>2</v>
      </c>
      <c r="P104" s="117">
        <v>2</v>
      </c>
      <c r="Q104" s="117">
        <v>3</v>
      </c>
    </row>
    <row r="105" spans="1:17" s="81" customFormat="1" ht="15" customHeight="1">
      <c r="A105" s="206"/>
      <c r="B105" s="206"/>
      <c r="C105" s="107" t="s">
        <v>172</v>
      </c>
      <c r="D105" s="108" t="s">
        <v>171</v>
      </c>
      <c r="E105" s="108"/>
      <c r="F105" s="108"/>
      <c r="G105" s="108"/>
      <c r="H105" s="108"/>
      <c r="I105" s="108"/>
      <c r="J105" s="108"/>
      <c r="K105" s="108" t="s">
        <v>231</v>
      </c>
      <c r="L105" s="117">
        <v>13</v>
      </c>
      <c r="M105" s="117">
        <v>2</v>
      </c>
      <c r="N105" s="117">
        <v>3</v>
      </c>
      <c r="O105" s="117">
        <v>9</v>
      </c>
      <c r="P105" s="117">
        <v>2</v>
      </c>
      <c r="Q105" s="117">
        <v>1</v>
      </c>
    </row>
    <row r="106" spans="1:17" s="81" customFormat="1" ht="15" customHeight="1">
      <c r="A106" s="206"/>
      <c r="B106" s="206"/>
      <c r="C106" s="107" t="s">
        <v>173</v>
      </c>
      <c r="D106" s="108" t="s">
        <v>174</v>
      </c>
      <c r="E106" s="108"/>
      <c r="F106" s="108"/>
      <c r="G106" s="108"/>
      <c r="H106" s="108"/>
      <c r="I106" s="108"/>
      <c r="J106" s="108"/>
      <c r="K106" s="108" t="s">
        <v>231</v>
      </c>
      <c r="L106" s="117">
        <v>13</v>
      </c>
      <c r="M106" s="117">
        <v>2</v>
      </c>
      <c r="N106" s="117">
        <v>3</v>
      </c>
      <c r="O106" s="117">
        <v>9</v>
      </c>
      <c r="P106" s="117">
        <v>2</v>
      </c>
      <c r="Q106" s="117">
        <v>1</v>
      </c>
    </row>
    <row r="107" spans="1:17" s="81" customFormat="1" ht="15" customHeight="1">
      <c r="A107" s="206"/>
      <c r="B107" s="206"/>
      <c r="C107" s="107" t="s">
        <v>175</v>
      </c>
      <c r="D107" s="108" t="s">
        <v>176</v>
      </c>
      <c r="E107" s="108"/>
      <c r="F107" s="108"/>
      <c r="G107" s="108"/>
      <c r="H107" s="108"/>
      <c r="I107" s="108"/>
      <c r="J107" s="108"/>
      <c r="K107" s="108" t="s">
        <v>231</v>
      </c>
      <c r="L107" s="117">
        <v>13</v>
      </c>
      <c r="M107" s="117">
        <v>2</v>
      </c>
      <c r="N107" s="117">
        <v>3</v>
      </c>
      <c r="O107" s="117">
        <v>9</v>
      </c>
      <c r="P107" s="117">
        <v>2</v>
      </c>
      <c r="Q107" s="117">
        <v>1</v>
      </c>
    </row>
    <row r="108" spans="1:17" s="81" customFormat="1" ht="15" customHeight="1">
      <c r="A108" s="206"/>
      <c r="B108" s="206"/>
      <c r="C108" s="107" t="s">
        <v>177</v>
      </c>
      <c r="D108" s="108" t="s">
        <v>178</v>
      </c>
      <c r="E108" s="108"/>
      <c r="F108" s="108"/>
      <c r="G108" s="108"/>
      <c r="H108" s="108"/>
      <c r="I108" s="108"/>
      <c r="J108" s="108"/>
      <c r="K108" s="108" t="s">
        <v>231</v>
      </c>
      <c r="L108" s="117">
        <v>13</v>
      </c>
      <c r="M108" s="117">
        <v>2</v>
      </c>
      <c r="N108" s="117">
        <v>3</v>
      </c>
      <c r="O108" s="117">
        <v>9</v>
      </c>
      <c r="P108" s="117">
        <v>2</v>
      </c>
      <c r="Q108" s="117">
        <v>1</v>
      </c>
    </row>
    <row r="109" spans="1:17" s="81" customFormat="1" ht="15" customHeight="1">
      <c r="A109" s="206"/>
      <c r="B109" s="206"/>
      <c r="C109" s="107" t="s">
        <v>179</v>
      </c>
      <c r="D109" s="108" t="s">
        <v>180</v>
      </c>
      <c r="E109" s="108"/>
      <c r="F109" s="108"/>
      <c r="G109" s="108"/>
      <c r="H109" s="108"/>
      <c r="I109" s="108"/>
      <c r="J109" s="108"/>
      <c r="K109" s="108" t="s">
        <v>231</v>
      </c>
      <c r="L109" s="117">
        <v>13</v>
      </c>
      <c r="M109" s="117">
        <v>2</v>
      </c>
      <c r="N109" s="117">
        <v>3</v>
      </c>
      <c r="O109" s="117">
        <v>9</v>
      </c>
      <c r="P109" s="117">
        <v>2</v>
      </c>
      <c r="Q109" s="117">
        <v>1</v>
      </c>
    </row>
    <row r="110" spans="1:17" s="81" customFormat="1" ht="15" customHeight="1">
      <c r="A110" s="206"/>
      <c r="B110" s="206"/>
      <c r="C110" s="107" t="s">
        <v>181</v>
      </c>
      <c r="D110" s="108" t="s">
        <v>182</v>
      </c>
      <c r="E110" s="108"/>
      <c r="F110" s="108"/>
      <c r="G110" s="108"/>
      <c r="H110" s="108"/>
      <c r="I110" s="108"/>
      <c r="J110" s="108"/>
      <c r="K110" s="108" t="s">
        <v>231</v>
      </c>
      <c r="L110" s="117">
        <v>13</v>
      </c>
      <c r="M110" s="117">
        <v>2</v>
      </c>
      <c r="N110" s="117">
        <v>3</v>
      </c>
      <c r="O110" s="117">
        <v>9</v>
      </c>
      <c r="P110" s="117">
        <v>2</v>
      </c>
      <c r="Q110" s="117">
        <v>1</v>
      </c>
    </row>
    <row r="111" spans="1:17" s="81" customFormat="1" ht="15" customHeight="1">
      <c r="A111" s="206"/>
      <c r="B111" s="206"/>
      <c r="C111" s="107" t="s">
        <v>183</v>
      </c>
      <c r="D111" s="108" t="s">
        <v>184</v>
      </c>
      <c r="E111" s="108"/>
      <c r="F111" s="108"/>
      <c r="G111" s="108"/>
      <c r="H111" s="108"/>
      <c r="I111" s="108"/>
      <c r="J111" s="108"/>
      <c r="K111" s="108" t="s">
        <v>231</v>
      </c>
      <c r="L111" s="117">
        <v>13</v>
      </c>
      <c r="M111" s="117">
        <v>2</v>
      </c>
      <c r="N111" s="117">
        <v>3</v>
      </c>
      <c r="O111" s="117">
        <v>9</v>
      </c>
      <c r="P111" s="117">
        <v>2</v>
      </c>
      <c r="Q111" s="117">
        <v>1</v>
      </c>
    </row>
    <row r="112" spans="1:17" s="81" customFormat="1" ht="15" customHeight="1">
      <c r="A112" s="206"/>
      <c r="B112" s="206"/>
      <c r="C112" s="107" t="s">
        <v>187</v>
      </c>
      <c r="D112" s="108" t="s">
        <v>188</v>
      </c>
      <c r="E112" s="108"/>
      <c r="F112" s="108"/>
      <c r="G112" s="108"/>
      <c r="H112" s="108"/>
      <c r="I112" s="108"/>
      <c r="J112" s="108"/>
      <c r="K112" s="108" t="s">
        <v>231</v>
      </c>
      <c r="L112" s="117">
        <v>13</v>
      </c>
      <c r="M112" s="117">
        <v>2</v>
      </c>
      <c r="N112" s="117">
        <v>3</v>
      </c>
      <c r="O112" s="117">
        <v>9</v>
      </c>
      <c r="P112" s="117">
        <v>2</v>
      </c>
      <c r="Q112" s="117">
        <v>1</v>
      </c>
    </row>
    <row r="113" spans="1:17" s="81" customFormat="1" ht="15" customHeight="1">
      <c r="A113" s="206"/>
      <c r="B113" s="206"/>
      <c r="C113" s="107" t="s">
        <v>189</v>
      </c>
      <c r="D113" s="108" t="s">
        <v>186</v>
      </c>
      <c r="E113" s="108"/>
      <c r="F113" s="108"/>
      <c r="G113" s="108"/>
      <c r="H113" s="108"/>
      <c r="I113" s="108"/>
      <c r="J113" s="108"/>
      <c r="K113" s="108" t="s">
        <v>231</v>
      </c>
      <c r="L113" s="117">
        <v>13</v>
      </c>
      <c r="M113" s="117">
        <v>2</v>
      </c>
      <c r="N113" s="117">
        <v>3</v>
      </c>
      <c r="O113" s="117">
        <v>9</v>
      </c>
      <c r="P113" s="117">
        <v>2</v>
      </c>
      <c r="Q113" s="117">
        <v>1</v>
      </c>
    </row>
    <row r="114" spans="1:17" s="81" customFormat="1" ht="15" customHeight="1">
      <c r="A114" s="206"/>
      <c r="B114" s="206"/>
      <c r="C114" s="107" t="s">
        <v>190</v>
      </c>
      <c r="D114" s="108" t="s">
        <v>191</v>
      </c>
      <c r="E114" s="108"/>
      <c r="F114" s="108"/>
      <c r="G114" s="108"/>
      <c r="H114" s="108"/>
      <c r="I114" s="108"/>
      <c r="J114" s="108"/>
      <c r="K114" s="108" t="s">
        <v>231</v>
      </c>
      <c r="L114" s="117">
        <v>13</v>
      </c>
      <c r="M114" s="117">
        <v>2</v>
      </c>
      <c r="N114" s="117">
        <v>3</v>
      </c>
      <c r="O114" s="117">
        <v>9</v>
      </c>
      <c r="P114" s="117">
        <v>2</v>
      </c>
      <c r="Q114" s="117">
        <v>1</v>
      </c>
    </row>
    <row r="115" spans="1:17" s="81" customFormat="1" ht="15" customHeight="1">
      <c r="A115" s="206"/>
      <c r="B115" s="206"/>
      <c r="C115" s="107" t="s">
        <v>192</v>
      </c>
      <c r="D115" s="108" t="s">
        <v>193</v>
      </c>
      <c r="E115" s="108"/>
      <c r="F115" s="108"/>
      <c r="G115" s="108"/>
      <c r="H115" s="108"/>
      <c r="I115" s="108"/>
      <c r="J115" s="108"/>
      <c r="K115" s="108" t="s">
        <v>231</v>
      </c>
      <c r="L115" s="117">
        <v>13</v>
      </c>
      <c r="M115" s="117">
        <v>2</v>
      </c>
      <c r="N115" s="117">
        <v>3</v>
      </c>
      <c r="O115" s="117">
        <v>9</v>
      </c>
      <c r="P115" s="117">
        <v>2</v>
      </c>
      <c r="Q115" s="117">
        <v>1</v>
      </c>
    </row>
    <row r="116" spans="1:17" s="81" customFormat="1" ht="15" customHeight="1">
      <c r="A116" s="206"/>
      <c r="B116" s="206"/>
      <c r="C116" s="107" t="s">
        <v>185</v>
      </c>
      <c r="D116" s="108" t="s">
        <v>186</v>
      </c>
      <c r="E116" s="108"/>
      <c r="F116" s="108"/>
      <c r="G116" s="108"/>
      <c r="H116" s="108"/>
      <c r="I116" s="108"/>
      <c r="J116" s="108"/>
      <c r="K116" s="108" t="s">
        <v>231</v>
      </c>
      <c r="L116" s="117">
        <v>13</v>
      </c>
      <c r="M116" s="117">
        <v>2</v>
      </c>
      <c r="N116" s="117">
        <v>3</v>
      </c>
      <c r="O116" s="117">
        <v>9</v>
      </c>
      <c r="P116" s="117">
        <v>2</v>
      </c>
      <c r="Q116" s="117">
        <v>1</v>
      </c>
    </row>
    <row r="117" spans="1:17" ht="15" customHeight="1">
      <c r="A117" s="70" t="s">
        <v>14</v>
      </c>
      <c r="B117" s="70"/>
      <c r="C117" s="165" t="s">
        <v>226</v>
      </c>
      <c r="D117" s="165">
        <v>1</v>
      </c>
      <c r="E117" s="166">
        <v>250000</v>
      </c>
      <c r="F117" s="112">
        <v>250000</v>
      </c>
      <c r="G117" s="112"/>
      <c r="H117" s="112"/>
      <c r="I117" s="112"/>
      <c r="J117" s="112"/>
      <c r="K117" s="108" t="s">
        <v>231</v>
      </c>
      <c r="L117" s="167">
        <v>13</v>
      </c>
      <c r="M117" s="168">
        <v>2</v>
      </c>
      <c r="N117" s="169">
        <v>3</v>
      </c>
      <c r="O117" s="169">
        <v>9</v>
      </c>
      <c r="P117" s="169">
        <v>2</v>
      </c>
      <c r="Q117" s="169">
        <v>1</v>
      </c>
    </row>
    <row r="118" spans="1:17" s="81" customFormat="1">
      <c r="A118" s="183" t="s">
        <v>15</v>
      </c>
      <c r="B118" s="185" t="s">
        <v>104</v>
      </c>
      <c r="C118" s="187" t="s">
        <v>113</v>
      </c>
      <c r="D118" s="188"/>
      <c r="E118" s="188"/>
      <c r="F118" s="188"/>
      <c r="G118" s="191" t="s">
        <v>114</v>
      </c>
      <c r="H118" s="191"/>
      <c r="I118" s="191"/>
      <c r="J118" s="191"/>
      <c r="K118" s="192" t="s">
        <v>19</v>
      </c>
      <c r="L118" s="189" t="s">
        <v>26</v>
      </c>
      <c r="M118" s="189"/>
      <c r="N118" s="189"/>
      <c r="O118" s="189"/>
      <c r="P118" s="190"/>
      <c r="Q118" s="190"/>
    </row>
    <row r="119" spans="1:17" s="81" customFormat="1" ht="24" customHeight="1">
      <c r="A119" s="184"/>
      <c r="B119" s="186"/>
      <c r="C119" s="94" t="s">
        <v>115</v>
      </c>
      <c r="D119" s="95" t="s">
        <v>16</v>
      </c>
      <c r="E119" s="95" t="s">
        <v>17</v>
      </c>
      <c r="F119" s="95" t="s">
        <v>18</v>
      </c>
      <c r="G119" s="95" t="s">
        <v>6</v>
      </c>
      <c r="H119" s="95" t="s">
        <v>7</v>
      </c>
      <c r="I119" s="95" t="s">
        <v>8</v>
      </c>
      <c r="J119" s="95" t="s">
        <v>9</v>
      </c>
      <c r="K119" s="186"/>
      <c r="L119" s="98" t="s">
        <v>20</v>
      </c>
      <c r="M119" s="98" t="s">
        <v>21</v>
      </c>
      <c r="N119" s="98" t="s">
        <v>22</v>
      </c>
      <c r="O119" s="98" t="s">
        <v>23</v>
      </c>
      <c r="P119" s="98" t="s">
        <v>24</v>
      </c>
      <c r="Q119" s="98" t="s">
        <v>25</v>
      </c>
    </row>
    <row r="120" spans="1:17" s="81" customFormat="1" ht="90" customHeight="1">
      <c r="A120" s="206" t="s">
        <v>194</v>
      </c>
      <c r="B120" s="207">
        <f>SUM(F120:F125)</f>
        <v>521000</v>
      </c>
      <c r="C120" s="108" t="s">
        <v>110</v>
      </c>
      <c r="D120" s="108">
        <v>500</v>
      </c>
      <c r="E120" s="109">
        <v>250</v>
      </c>
      <c r="F120" s="109">
        <f>+E120*D120</f>
        <v>125000</v>
      </c>
      <c r="G120" s="108">
        <v>125</v>
      </c>
      <c r="H120" s="108">
        <v>125</v>
      </c>
      <c r="I120" s="108">
        <v>125</v>
      </c>
      <c r="J120" s="108">
        <v>125</v>
      </c>
      <c r="K120" s="108" t="s">
        <v>231</v>
      </c>
      <c r="L120" s="117">
        <v>13</v>
      </c>
      <c r="M120" s="117">
        <v>2</v>
      </c>
      <c r="N120" s="117">
        <v>3</v>
      </c>
      <c r="O120" s="117">
        <v>7</v>
      </c>
      <c r="P120" s="117">
        <v>1</v>
      </c>
      <c r="Q120" s="117">
        <v>2</v>
      </c>
    </row>
    <row r="121" spans="1:17" s="81" customFormat="1" ht="15.75" customHeight="1">
      <c r="A121" s="206"/>
      <c r="B121" s="207"/>
      <c r="C121" s="107" t="s">
        <v>195</v>
      </c>
      <c r="D121" s="108">
        <v>60</v>
      </c>
      <c r="E121" s="109">
        <v>1800</v>
      </c>
      <c r="F121" s="109">
        <f>+E121*D121</f>
        <v>108000</v>
      </c>
      <c r="G121" s="108"/>
      <c r="H121" s="108"/>
      <c r="I121" s="108"/>
      <c r="J121" s="108"/>
      <c r="K121" s="108" t="s">
        <v>231</v>
      </c>
      <c r="L121" s="117">
        <v>13</v>
      </c>
      <c r="M121" s="117">
        <v>2</v>
      </c>
      <c r="N121" s="117">
        <v>2</v>
      </c>
      <c r="O121" s="117">
        <v>3</v>
      </c>
      <c r="P121" s="117">
        <v>1</v>
      </c>
      <c r="Q121" s="117">
        <v>1</v>
      </c>
    </row>
    <row r="122" spans="1:17" s="81" customFormat="1" ht="15.75" customHeight="1">
      <c r="A122" s="206"/>
      <c r="B122" s="207"/>
      <c r="C122" s="107" t="s">
        <v>227</v>
      </c>
      <c r="D122" s="108">
        <v>60</v>
      </c>
      <c r="E122" s="109">
        <v>1800</v>
      </c>
      <c r="F122" s="109">
        <f>+E122*D122</f>
        <v>108000</v>
      </c>
      <c r="G122" s="108"/>
      <c r="H122" s="108"/>
      <c r="I122" s="108"/>
      <c r="J122" s="108"/>
      <c r="K122" s="108" t="s">
        <v>231</v>
      </c>
      <c r="L122" s="117">
        <v>13</v>
      </c>
      <c r="M122" s="117">
        <v>2</v>
      </c>
      <c r="N122" s="117">
        <v>2</v>
      </c>
      <c r="O122" s="117">
        <v>3</v>
      </c>
      <c r="P122" s="117">
        <v>1</v>
      </c>
      <c r="Q122" s="117">
        <v>1</v>
      </c>
    </row>
    <row r="123" spans="1:17" s="81" customFormat="1" ht="15" customHeight="1">
      <c r="A123" s="206"/>
      <c r="B123" s="207"/>
      <c r="C123" s="107" t="s">
        <v>105</v>
      </c>
      <c r="D123" s="108">
        <v>60</v>
      </c>
      <c r="E123" s="109">
        <v>1500</v>
      </c>
      <c r="F123" s="109">
        <f>+E123*D123</f>
        <v>90000</v>
      </c>
      <c r="G123" s="108"/>
      <c r="H123" s="108"/>
      <c r="I123" s="108"/>
      <c r="J123" s="108"/>
      <c r="K123" s="108" t="s">
        <v>231</v>
      </c>
      <c r="L123" s="117">
        <v>13</v>
      </c>
      <c r="M123" s="117">
        <v>2</v>
      </c>
      <c r="N123" s="117">
        <v>2</v>
      </c>
      <c r="O123" s="117">
        <v>3</v>
      </c>
      <c r="P123" s="117">
        <v>1</v>
      </c>
      <c r="Q123" s="117">
        <v>1</v>
      </c>
    </row>
    <row r="124" spans="1:17" s="81" customFormat="1" ht="15" customHeight="1">
      <c r="A124" s="206"/>
      <c r="B124" s="207"/>
      <c r="C124" s="107" t="s">
        <v>196</v>
      </c>
      <c r="D124" s="108">
        <v>60</v>
      </c>
      <c r="E124" s="109">
        <v>1500</v>
      </c>
      <c r="F124" s="109">
        <f>+E124*D124</f>
        <v>90000</v>
      </c>
      <c r="G124" s="108"/>
      <c r="H124" s="108"/>
      <c r="I124" s="108"/>
      <c r="J124" s="108"/>
      <c r="K124" s="108" t="s">
        <v>231</v>
      </c>
      <c r="L124" s="117">
        <v>13</v>
      </c>
      <c r="M124" s="117">
        <v>2</v>
      </c>
      <c r="N124" s="117">
        <v>2</v>
      </c>
      <c r="O124" s="117">
        <v>3</v>
      </c>
      <c r="P124" s="117">
        <v>1</v>
      </c>
      <c r="Q124" s="117">
        <v>1</v>
      </c>
    </row>
    <row r="125" spans="1:17" s="81" customFormat="1" ht="20.25" customHeight="1">
      <c r="A125" s="206"/>
      <c r="B125" s="207"/>
      <c r="C125" s="108"/>
      <c r="D125" s="108"/>
      <c r="E125" s="108"/>
      <c r="F125" s="109"/>
      <c r="G125" s="108"/>
      <c r="H125" s="108"/>
      <c r="I125" s="108"/>
      <c r="J125" s="108"/>
      <c r="K125" s="108" t="s">
        <v>231</v>
      </c>
      <c r="L125" s="117">
        <v>13</v>
      </c>
      <c r="M125" s="117">
        <v>2</v>
      </c>
      <c r="N125" s="117">
        <v>2</v>
      </c>
      <c r="O125" s="117">
        <v>3</v>
      </c>
      <c r="P125" s="117">
        <v>1</v>
      </c>
      <c r="Q125" s="117">
        <v>1</v>
      </c>
    </row>
    <row r="126" spans="1:17" ht="15.75" customHeight="1">
      <c r="A126" s="110" t="s">
        <v>14</v>
      </c>
      <c r="B126" s="108"/>
      <c r="C126" s="108"/>
      <c r="D126" s="108"/>
      <c r="E126" s="89"/>
      <c r="F126" s="90"/>
      <c r="G126" s="90"/>
      <c r="H126" s="90"/>
      <c r="I126" s="90"/>
      <c r="J126" s="90"/>
      <c r="K126" s="119" t="s">
        <v>231</v>
      </c>
      <c r="L126" s="82">
        <v>13</v>
      </c>
      <c r="M126" s="82">
        <v>2</v>
      </c>
      <c r="N126" s="82">
        <v>2</v>
      </c>
      <c r="O126" s="82">
        <v>3</v>
      </c>
      <c r="P126" s="82">
        <v>1</v>
      </c>
      <c r="Q126" s="82">
        <v>1</v>
      </c>
    </row>
    <row r="127" spans="1:17" s="81" customFormat="1">
      <c r="A127" s="183" t="s">
        <v>15</v>
      </c>
      <c r="B127" s="185" t="s">
        <v>104</v>
      </c>
      <c r="C127" s="187" t="s">
        <v>113</v>
      </c>
      <c r="D127" s="188"/>
      <c r="E127" s="188"/>
      <c r="F127" s="188"/>
      <c r="G127" s="187" t="s">
        <v>114</v>
      </c>
      <c r="H127" s="187"/>
      <c r="I127" s="187"/>
      <c r="J127" s="187"/>
      <c r="K127" s="192" t="s">
        <v>19</v>
      </c>
      <c r="L127" s="189" t="s">
        <v>26</v>
      </c>
      <c r="M127" s="189"/>
      <c r="N127" s="189"/>
      <c r="O127" s="189"/>
      <c r="P127" s="190"/>
      <c r="Q127" s="190"/>
    </row>
    <row r="128" spans="1:17" s="81" customFormat="1" ht="21" customHeight="1">
      <c r="A128" s="184"/>
      <c r="B128" s="186"/>
      <c r="C128" s="94" t="s">
        <v>115</v>
      </c>
      <c r="D128" s="95" t="s">
        <v>16</v>
      </c>
      <c r="E128" s="95" t="s">
        <v>17</v>
      </c>
      <c r="F128" s="95" t="s">
        <v>18</v>
      </c>
      <c r="G128" s="95" t="s">
        <v>6</v>
      </c>
      <c r="H128" s="95" t="s">
        <v>7</v>
      </c>
      <c r="I128" s="95" t="s">
        <v>8</v>
      </c>
      <c r="J128" s="95" t="s">
        <v>9</v>
      </c>
      <c r="K128" s="186"/>
      <c r="L128" s="98" t="s">
        <v>20</v>
      </c>
      <c r="M128" s="98" t="s">
        <v>21</v>
      </c>
      <c r="N128" s="98" t="s">
        <v>22</v>
      </c>
      <c r="O128" s="98" t="s">
        <v>23</v>
      </c>
      <c r="P128" s="98" t="s">
        <v>24</v>
      </c>
      <c r="Q128" s="98" t="s">
        <v>25</v>
      </c>
    </row>
    <row r="129" spans="1:17" s="81" customFormat="1" ht="84.75" customHeight="1">
      <c r="A129" s="177" t="s">
        <v>197</v>
      </c>
      <c r="B129" s="201">
        <f>SUM(F129:F131)</f>
        <v>356000</v>
      </c>
      <c r="C129" s="107" t="s">
        <v>110</v>
      </c>
      <c r="D129" s="108">
        <v>800</v>
      </c>
      <c r="E129" s="109">
        <v>250</v>
      </c>
      <c r="F129" s="109">
        <f>+E129*D129</f>
        <v>200000</v>
      </c>
      <c r="G129" s="108">
        <v>7</v>
      </c>
      <c r="H129" s="108">
        <v>15</v>
      </c>
      <c r="I129" s="108">
        <v>15</v>
      </c>
      <c r="J129" s="108">
        <v>15</v>
      </c>
      <c r="K129" s="108" t="s">
        <v>231</v>
      </c>
      <c r="L129" s="117">
        <v>13</v>
      </c>
      <c r="M129" s="117">
        <v>2</v>
      </c>
      <c r="N129" s="117">
        <v>3</v>
      </c>
      <c r="O129" s="117">
        <v>7</v>
      </c>
      <c r="P129" s="117">
        <v>1</v>
      </c>
      <c r="Q129" s="117">
        <v>2</v>
      </c>
    </row>
    <row r="130" spans="1:17" s="81" customFormat="1" ht="24" customHeight="1">
      <c r="A130" s="178"/>
      <c r="B130" s="202"/>
      <c r="C130" s="107" t="s">
        <v>111</v>
      </c>
      <c r="D130" s="108">
        <v>52</v>
      </c>
      <c r="E130" s="109">
        <v>1800</v>
      </c>
      <c r="F130" s="109">
        <f>+E130*D130</f>
        <v>93600</v>
      </c>
      <c r="G130" s="108"/>
      <c r="H130" s="108"/>
      <c r="I130" s="108"/>
      <c r="J130" s="108"/>
      <c r="K130" s="108" t="s">
        <v>231</v>
      </c>
      <c r="L130" s="117">
        <v>13</v>
      </c>
      <c r="M130" s="117">
        <v>2</v>
      </c>
      <c r="N130" s="117">
        <v>2</v>
      </c>
      <c r="O130" s="117">
        <v>3</v>
      </c>
      <c r="P130" s="117">
        <v>1</v>
      </c>
      <c r="Q130" s="117">
        <v>1</v>
      </c>
    </row>
    <row r="131" spans="1:17" s="81" customFormat="1" ht="20.25" customHeight="1">
      <c r="A131" s="178"/>
      <c r="B131" s="202"/>
      <c r="C131" s="107" t="s">
        <v>105</v>
      </c>
      <c r="D131" s="108">
        <v>52</v>
      </c>
      <c r="E131" s="109">
        <v>1200</v>
      </c>
      <c r="F131" s="109">
        <f>+E131*D131</f>
        <v>62400</v>
      </c>
      <c r="G131" s="108"/>
      <c r="H131" s="108"/>
      <c r="I131" s="108"/>
      <c r="J131" s="108"/>
      <c r="K131" s="108" t="s">
        <v>231</v>
      </c>
      <c r="L131" s="117">
        <v>13</v>
      </c>
      <c r="M131" s="117">
        <v>2</v>
      </c>
      <c r="N131" s="117">
        <v>2</v>
      </c>
      <c r="O131" s="117">
        <v>3</v>
      </c>
      <c r="P131" s="117">
        <v>1</v>
      </c>
      <c r="Q131" s="117">
        <v>1</v>
      </c>
    </row>
    <row r="132" spans="1:17" ht="15" customHeight="1">
      <c r="A132" s="165" t="s">
        <v>14</v>
      </c>
      <c r="B132" s="203"/>
      <c r="C132" s="108"/>
      <c r="D132" s="108"/>
      <c r="E132" s="89"/>
      <c r="F132" s="90"/>
      <c r="G132" s="90"/>
      <c r="H132" s="90"/>
      <c r="I132" s="90"/>
      <c r="J132" s="90"/>
      <c r="K132" s="90" t="s">
        <v>231</v>
      </c>
      <c r="L132" s="118"/>
      <c r="M132" s="82" t="s">
        <v>99</v>
      </c>
      <c r="N132" s="118"/>
      <c r="O132" s="118"/>
      <c r="P132" s="118"/>
      <c r="Q132" s="118"/>
    </row>
    <row r="133" spans="1:17" s="81" customFormat="1">
      <c r="A133" s="183" t="s">
        <v>15</v>
      </c>
      <c r="B133" s="185" t="s">
        <v>104</v>
      </c>
      <c r="C133" s="191" t="s">
        <v>113</v>
      </c>
      <c r="D133" s="255"/>
      <c r="E133" s="255"/>
      <c r="F133" s="255"/>
      <c r="G133" s="187" t="s">
        <v>114</v>
      </c>
      <c r="H133" s="187"/>
      <c r="I133" s="187"/>
      <c r="J133" s="187"/>
      <c r="K133" s="192" t="s">
        <v>19</v>
      </c>
      <c r="L133" s="189" t="s">
        <v>26</v>
      </c>
      <c r="M133" s="189"/>
      <c r="N133" s="189"/>
      <c r="O133" s="189"/>
      <c r="P133" s="190"/>
      <c r="Q133" s="190"/>
    </row>
    <row r="134" spans="1:17" s="81" customFormat="1" ht="22.5" customHeight="1">
      <c r="A134" s="184"/>
      <c r="B134" s="186"/>
      <c r="C134" s="94" t="s">
        <v>115</v>
      </c>
      <c r="D134" s="95" t="s">
        <v>16</v>
      </c>
      <c r="E134" s="95" t="s">
        <v>17</v>
      </c>
      <c r="F134" s="95" t="s">
        <v>18</v>
      </c>
      <c r="G134" s="95" t="s">
        <v>6</v>
      </c>
      <c r="H134" s="95" t="s">
        <v>7</v>
      </c>
      <c r="I134" s="95" t="s">
        <v>8</v>
      </c>
      <c r="J134" s="95" t="s">
        <v>9</v>
      </c>
      <c r="K134" s="186"/>
      <c r="L134" s="98" t="s">
        <v>20</v>
      </c>
      <c r="M134" s="98" t="s">
        <v>21</v>
      </c>
      <c r="N134" s="98" t="s">
        <v>22</v>
      </c>
      <c r="O134" s="98" t="s">
        <v>23</v>
      </c>
      <c r="P134" s="98" t="s">
        <v>24</v>
      </c>
      <c r="Q134" s="98" t="s">
        <v>25</v>
      </c>
    </row>
    <row r="135" spans="1:17" s="81" customFormat="1" ht="62.25" customHeight="1">
      <c r="A135" s="177" t="s">
        <v>243</v>
      </c>
      <c r="B135" s="179">
        <f>SUM(F135:F137)</f>
        <v>216000</v>
      </c>
      <c r="C135" s="107" t="s">
        <v>198</v>
      </c>
      <c r="D135" s="108">
        <v>60</v>
      </c>
      <c r="E135" s="109">
        <v>2400</v>
      </c>
      <c r="F135" s="109">
        <f>+E135*D135</f>
        <v>144000</v>
      </c>
      <c r="G135" s="108"/>
      <c r="H135" s="108" t="s">
        <v>99</v>
      </c>
      <c r="I135" s="108">
        <v>2</v>
      </c>
      <c r="J135" s="108">
        <v>1</v>
      </c>
      <c r="K135" s="88" t="s">
        <v>231</v>
      </c>
      <c r="L135" s="117">
        <v>13</v>
      </c>
      <c r="M135" s="117">
        <v>2</v>
      </c>
      <c r="N135" s="117">
        <v>2</v>
      </c>
      <c r="O135" s="117">
        <v>3</v>
      </c>
      <c r="P135" s="117">
        <v>1</v>
      </c>
      <c r="Q135" s="117">
        <v>1</v>
      </c>
    </row>
    <row r="136" spans="1:17" s="81" customFormat="1" ht="17.25" customHeight="1">
      <c r="A136" s="178"/>
      <c r="B136" s="180"/>
      <c r="C136" s="134" t="s">
        <v>116</v>
      </c>
      <c r="D136" s="108">
        <v>60</v>
      </c>
      <c r="E136" s="109">
        <f>450+750</f>
        <v>1200</v>
      </c>
      <c r="F136" s="109">
        <f>+E136*D136</f>
        <v>72000</v>
      </c>
      <c r="G136" s="108"/>
      <c r="H136" s="108"/>
      <c r="I136" s="108"/>
      <c r="J136" s="108"/>
      <c r="K136" s="88" t="s">
        <v>231</v>
      </c>
      <c r="L136" s="117">
        <v>13</v>
      </c>
      <c r="M136" s="117">
        <v>2</v>
      </c>
      <c r="N136" s="117">
        <v>3</v>
      </c>
      <c r="O136" s="117">
        <v>1</v>
      </c>
      <c r="P136" s="117">
        <v>1</v>
      </c>
      <c r="Q136" s="117">
        <v>1</v>
      </c>
    </row>
    <row r="137" spans="1:17" s="81" customFormat="1" ht="24.75" customHeight="1">
      <c r="A137" s="178"/>
      <c r="B137" s="180"/>
      <c r="C137" s="108"/>
      <c r="D137" s="108"/>
      <c r="E137" s="109"/>
      <c r="F137" s="109"/>
      <c r="G137" s="108"/>
      <c r="H137" s="108"/>
      <c r="I137" s="108"/>
      <c r="J137" s="108"/>
      <c r="K137" s="88" t="s">
        <v>231</v>
      </c>
      <c r="L137" s="106"/>
      <c r="M137" s="106"/>
      <c r="N137" s="106"/>
      <c r="O137" s="106"/>
      <c r="P137" s="106"/>
      <c r="Q137" s="106"/>
    </row>
    <row r="138" spans="1:17" ht="12.75" customHeight="1">
      <c r="A138" s="165" t="s">
        <v>14</v>
      </c>
      <c r="B138" s="181"/>
      <c r="C138" s="108"/>
      <c r="D138" s="108"/>
      <c r="E138" s="89"/>
      <c r="F138" s="90"/>
      <c r="G138" s="90"/>
      <c r="H138" s="90"/>
      <c r="I138" s="90"/>
      <c r="J138" s="90"/>
      <c r="K138" s="90" t="s">
        <v>231</v>
      </c>
      <c r="L138" s="28"/>
      <c r="M138" s="82" t="s">
        <v>99</v>
      </c>
      <c r="N138" s="28"/>
      <c r="O138" s="28"/>
      <c r="P138" s="28"/>
      <c r="Q138" s="28"/>
    </row>
    <row r="139" spans="1:17" s="81" customFormat="1">
      <c r="A139" s="183" t="s">
        <v>15</v>
      </c>
      <c r="B139" s="185" t="s">
        <v>104</v>
      </c>
      <c r="C139" s="187" t="s">
        <v>113</v>
      </c>
      <c r="D139" s="188"/>
      <c r="E139" s="188"/>
      <c r="F139" s="188"/>
      <c r="G139" s="187" t="s">
        <v>114</v>
      </c>
      <c r="H139" s="187"/>
      <c r="I139" s="187"/>
      <c r="J139" s="187"/>
      <c r="K139" s="192" t="s">
        <v>19</v>
      </c>
      <c r="L139" s="189" t="s">
        <v>26</v>
      </c>
      <c r="M139" s="189"/>
      <c r="N139" s="189"/>
      <c r="O139" s="189"/>
      <c r="P139" s="190"/>
      <c r="Q139" s="190"/>
    </row>
    <row r="140" spans="1:17" s="81" customFormat="1" ht="25.5" customHeight="1">
      <c r="A140" s="184"/>
      <c r="B140" s="186"/>
      <c r="C140" s="94" t="s">
        <v>115</v>
      </c>
      <c r="D140" s="95" t="s">
        <v>16</v>
      </c>
      <c r="E140" s="95" t="s">
        <v>17</v>
      </c>
      <c r="F140" s="95" t="s">
        <v>18</v>
      </c>
      <c r="G140" s="95" t="s">
        <v>6</v>
      </c>
      <c r="H140" s="95" t="s">
        <v>7</v>
      </c>
      <c r="I140" s="95" t="s">
        <v>8</v>
      </c>
      <c r="J140" s="95" t="s">
        <v>9</v>
      </c>
      <c r="K140" s="186"/>
      <c r="L140" s="98" t="s">
        <v>20</v>
      </c>
      <c r="M140" s="98" t="s">
        <v>21</v>
      </c>
      <c r="N140" s="98" t="s">
        <v>22</v>
      </c>
      <c r="O140" s="98" t="s">
        <v>23</v>
      </c>
      <c r="P140" s="98" t="s">
        <v>24</v>
      </c>
      <c r="Q140" s="98" t="s">
        <v>25</v>
      </c>
    </row>
    <row r="141" spans="1:17" s="81" customFormat="1" ht="72.75" customHeight="1">
      <c r="A141" s="195" t="s">
        <v>247</v>
      </c>
      <c r="B141" s="195">
        <f>SUM(F141:F146)</f>
        <v>690200</v>
      </c>
      <c r="C141" s="172" t="s">
        <v>116</v>
      </c>
      <c r="D141" s="108">
        <v>200</v>
      </c>
      <c r="E141" s="109">
        <f>450+750</f>
        <v>1200</v>
      </c>
      <c r="F141" s="109">
        <f t="shared" ref="F141:F146" si="3">+E141*D141</f>
        <v>240000</v>
      </c>
      <c r="G141" s="108">
        <v>1</v>
      </c>
      <c r="H141" s="108">
        <v>1</v>
      </c>
      <c r="I141" s="108">
        <v>1</v>
      </c>
      <c r="J141" s="108">
        <v>1</v>
      </c>
      <c r="K141" s="120" t="s">
        <v>231</v>
      </c>
      <c r="L141" s="117">
        <v>13</v>
      </c>
      <c r="M141" s="117">
        <v>2</v>
      </c>
      <c r="N141" s="117">
        <v>3</v>
      </c>
      <c r="O141" s="117">
        <v>1</v>
      </c>
      <c r="P141" s="117">
        <v>1</v>
      </c>
      <c r="Q141" s="117">
        <v>1</v>
      </c>
    </row>
    <row r="142" spans="1:17" s="81" customFormat="1" ht="78.75" customHeight="1">
      <c r="A142" s="196"/>
      <c r="B142" s="196"/>
      <c r="C142" s="172" t="s">
        <v>246</v>
      </c>
      <c r="D142" s="108">
        <v>200</v>
      </c>
      <c r="E142" s="109">
        <v>1000</v>
      </c>
      <c r="F142" s="109">
        <f t="shared" si="3"/>
        <v>200000</v>
      </c>
      <c r="G142" s="108"/>
      <c r="H142" s="108"/>
      <c r="I142" s="108"/>
      <c r="J142" s="108"/>
      <c r="K142" s="120"/>
      <c r="L142" s="117"/>
      <c r="M142" s="117"/>
      <c r="N142" s="117"/>
      <c r="O142" s="117"/>
      <c r="P142" s="117"/>
      <c r="Q142" s="117"/>
    </row>
    <row r="143" spans="1:17" s="81" customFormat="1" ht="19.5" customHeight="1">
      <c r="A143" s="196"/>
      <c r="B143" s="196"/>
      <c r="C143" s="173" t="s">
        <v>199</v>
      </c>
      <c r="D143" s="108">
        <v>4</v>
      </c>
      <c r="E143" s="109">
        <v>1800</v>
      </c>
      <c r="F143" s="109">
        <f t="shared" si="3"/>
        <v>7200</v>
      </c>
      <c r="G143" s="108"/>
      <c r="H143" s="108"/>
      <c r="I143" s="108"/>
      <c r="J143" s="108"/>
      <c r="K143" s="120" t="s">
        <v>231</v>
      </c>
      <c r="L143" s="117">
        <v>13</v>
      </c>
      <c r="M143" s="117">
        <v>2</v>
      </c>
      <c r="N143" s="117">
        <v>2</v>
      </c>
      <c r="O143" s="117">
        <v>3</v>
      </c>
      <c r="P143" s="117">
        <v>1</v>
      </c>
      <c r="Q143" s="117">
        <v>1</v>
      </c>
    </row>
    <row r="144" spans="1:17" s="81" customFormat="1" ht="15.75" customHeight="1">
      <c r="A144" s="196"/>
      <c r="B144" s="196"/>
      <c r="C144" s="174" t="s">
        <v>200</v>
      </c>
      <c r="D144" s="108">
        <v>4</v>
      </c>
      <c r="E144" s="109">
        <v>48000</v>
      </c>
      <c r="F144" s="109">
        <f t="shared" si="3"/>
        <v>192000</v>
      </c>
      <c r="G144" s="108"/>
      <c r="H144" s="108"/>
      <c r="I144" s="108"/>
      <c r="J144" s="108"/>
      <c r="K144" s="120" t="s">
        <v>231</v>
      </c>
      <c r="L144" s="117">
        <v>13</v>
      </c>
      <c r="M144" s="117">
        <v>2</v>
      </c>
      <c r="N144" s="117">
        <v>2</v>
      </c>
      <c r="O144" s="117">
        <v>8</v>
      </c>
      <c r="P144" s="117">
        <v>7</v>
      </c>
      <c r="Q144" s="117">
        <v>4</v>
      </c>
    </row>
    <row r="145" spans="1:17" s="81" customFormat="1" ht="24.75" customHeight="1">
      <c r="A145" s="196"/>
      <c r="B145" s="196"/>
      <c r="C145" s="174" t="s">
        <v>244</v>
      </c>
      <c r="D145" s="108">
        <v>4</v>
      </c>
      <c r="E145" s="109">
        <v>1500</v>
      </c>
      <c r="F145" s="109">
        <f t="shared" si="3"/>
        <v>6000</v>
      </c>
      <c r="G145" s="108"/>
      <c r="H145" s="108"/>
      <c r="I145" s="108"/>
      <c r="J145" s="108"/>
      <c r="K145" s="108" t="s">
        <v>231</v>
      </c>
      <c r="L145" s="117">
        <v>13</v>
      </c>
      <c r="M145" s="117">
        <v>2</v>
      </c>
      <c r="N145" s="117">
        <v>2</v>
      </c>
      <c r="O145" s="117">
        <v>3</v>
      </c>
      <c r="P145" s="117">
        <v>1</v>
      </c>
      <c r="Q145" s="117">
        <v>1</v>
      </c>
    </row>
    <row r="146" spans="1:17" s="81" customFormat="1" ht="18.75" customHeight="1">
      <c r="A146" s="196"/>
      <c r="B146" s="196"/>
      <c r="C146" s="173" t="s">
        <v>228</v>
      </c>
      <c r="D146" s="108">
        <v>200</v>
      </c>
      <c r="E146" s="109">
        <v>225</v>
      </c>
      <c r="F146" s="109">
        <f t="shared" si="3"/>
        <v>45000</v>
      </c>
      <c r="G146" s="108"/>
      <c r="H146" s="108"/>
      <c r="I146" s="108"/>
      <c r="J146" s="108"/>
      <c r="K146" s="108" t="s">
        <v>231</v>
      </c>
      <c r="L146" s="117">
        <v>13</v>
      </c>
      <c r="M146" s="117">
        <v>2</v>
      </c>
      <c r="N146" s="117">
        <v>2</v>
      </c>
      <c r="O146" s="117">
        <v>3</v>
      </c>
      <c r="P146" s="117">
        <v>1</v>
      </c>
      <c r="Q146" s="117">
        <v>1</v>
      </c>
    </row>
    <row r="147" spans="1:17" ht="18.75" customHeight="1">
      <c r="A147" s="176" t="s">
        <v>14</v>
      </c>
      <c r="B147" s="197"/>
      <c r="C147" s="175" t="s">
        <v>110</v>
      </c>
      <c r="D147" s="75">
        <v>10</v>
      </c>
      <c r="E147" s="109">
        <v>225</v>
      </c>
      <c r="F147" s="171" t="s">
        <v>248</v>
      </c>
      <c r="G147" s="112"/>
      <c r="H147" s="112"/>
      <c r="I147" s="112"/>
      <c r="J147" s="112"/>
      <c r="K147" s="121"/>
      <c r="L147" s="118"/>
      <c r="M147" s="82" t="s">
        <v>99</v>
      </c>
      <c r="N147" s="118"/>
      <c r="O147" s="118"/>
      <c r="P147" s="118"/>
      <c r="Q147" s="118"/>
    </row>
    <row r="148" spans="1:17" s="81" customFormat="1">
      <c r="A148" s="183" t="s">
        <v>15</v>
      </c>
      <c r="B148" s="185" t="s">
        <v>104</v>
      </c>
      <c r="C148" s="187" t="s">
        <v>113</v>
      </c>
      <c r="D148" s="188"/>
      <c r="E148" s="188"/>
      <c r="F148" s="188"/>
      <c r="G148" s="187" t="s">
        <v>114</v>
      </c>
      <c r="H148" s="187"/>
      <c r="I148" s="187"/>
      <c r="J148" s="187"/>
      <c r="K148" s="192" t="s">
        <v>19</v>
      </c>
      <c r="L148" s="189" t="s">
        <v>26</v>
      </c>
      <c r="M148" s="189"/>
      <c r="N148" s="189"/>
      <c r="O148" s="189"/>
      <c r="P148" s="190"/>
      <c r="Q148" s="190"/>
    </row>
    <row r="149" spans="1:17" s="81" customFormat="1" ht="26.25" customHeight="1">
      <c r="A149" s="184"/>
      <c r="B149" s="186"/>
      <c r="C149" s="94" t="s">
        <v>115</v>
      </c>
      <c r="D149" s="95" t="s">
        <v>16</v>
      </c>
      <c r="E149" s="95" t="s">
        <v>17</v>
      </c>
      <c r="F149" s="95" t="s">
        <v>18</v>
      </c>
      <c r="G149" s="95" t="s">
        <v>6</v>
      </c>
      <c r="H149" s="95" t="s">
        <v>7</v>
      </c>
      <c r="I149" s="95" t="s">
        <v>8</v>
      </c>
      <c r="J149" s="95" t="s">
        <v>9</v>
      </c>
      <c r="K149" s="186"/>
      <c r="L149" s="98" t="s">
        <v>20</v>
      </c>
      <c r="M149" s="98" t="s">
        <v>21</v>
      </c>
      <c r="N149" s="98" t="s">
        <v>22</v>
      </c>
      <c r="O149" s="98" t="s">
        <v>23</v>
      </c>
      <c r="P149" s="98" t="s">
        <v>24</v>
      </c>
      <c r="Q149" s="98" t="s">
        <v>25</v>
      </c>
    </row>
    <row r="150" spans="1:17" s="81" customFormat="1" ht="48" customHeight="1">
      <c r="A150" s="195" t="s">
        <v>206</v>
      </c>
      <c r="B150" s="195"/>
      <c r="C150" s="123" t="s">
        <v>201</v>
      </c>
      <c r="D150" s="113">
        <v>3</v>
      </c>
      <c r="E150" s="108"/>
      <c r="F150" s="108"/>
      <c r="G150" s="129">
        <v>3</v>
      </c>
      <c r="H150" s="108"/>
      <c r="I150" s="108"/>
      <c r="J150" s="108"/>
      <c r="K150" s="114" t="s">
        <v>231</v>
      </c>
      <c r="L150" s="117">
        <v>13</v>
      </c>
      <c r="M150" s="117">
        <v>2</v>
      </c>
      <c r="N150" s="117">
        <v>1</v>
      </c>
      <c r="O150" s="117">
        <v>1</v>
      </c>
      <c r="P150" s="117">
        <v>2</v>
      </c>
      <c r="Q150" s="117">
        <v>1</v>
      </c>
    </row>
    <row r="151" spans="1:17" s="81" customFormat="1" ht="18.75" customHeight="1">
      <c r="A151" s="196"/>
      <c r="B151" s="196"/>
      <c r="C151" s="115" t="s">
        <v>203</v>
      </c>
      <c r="D151" s="113">
        <v>3</v>
      </c>
      <c r="E151" s="108"/>
      <c r="F151" s="108"/>
      <c r="G151" s="129">
        <v>3</v>
      </c>
      <c r="H151" s="108"/>
      <c r="I151" s="108"/>
      <c r="J151" s="108"/>
      <c r="K151" s="111" t="s">
        <v>231</v>
      </c>
      <c r="L151" s="117">
        <v>13</v>
      </c>
      <c r="M151" s="117">
        <v>2</v>
      </c>
      <c r="N151" s="117">
        <v>1</v>
      </c>
      <c r="O151" s="117">
        <v>1</v>
      </c>
      <c r="P151" s="117">
        <v>2</v>
      </c>
      <c r="Q151" s="117">
        <v>1</v>
      </c>
    </row>
    <row r="152" spans="1:17" s="81" customFormat="1" ht="18.75" customHeight="1">
      <c r="A152" s="196"/>
      <c r="B152" s="196"/>
      <c r="C152" s="115" t="s">
        <v>202</v>
      </c>
      <c r="D152" s="113">
        <v>2</v>
      </c>
      <c r="E152" s="108"/>
      <c r="F152" s="108"/>
      <c r="G152" s="129">
        <v>2</v>
      </c>
      <c r="H152" s="108"/>
      <c r="I152" s="108"/>
      <c r="J152" s="108"/>
      <c r="K152" s="111" t="s">
        <v>231</v>
      </c>
      <c r="L152" s="117">
        <v>13</v>
      </c>
      <c r="M152" s="117">
        <v>2</v>
      </c>
      <c r="N152" s="117">
        <v>1</v>
      </c>
      <c r="O152" s="117">
        <v>1</v>
      </c>
      <c r="P152" s="117">
        <v>2</v>
      </c>
      <c r="Q152" s="117">
        <v>1</v>
      </c>
    </row>
    <row r="153" spans="1:17" s="81" customFormat="1" ht="18.75" customHeight="1">
      <c r="A153" s="196"/>
      <c r="B153" s="196"/>
      <c r="C153" s="115" t="s">
        <v>205</v>
      </c>
      <c r="D153" s="113">
        <v>1</v>
      </c>
      <c r="E153" s="108"/>
      <c r="F153" s="108"/>
      <c r="G153" s="129">
        <v>1</v>
      </c>
      <c r="H153" s="108"/>
      <c r="I153" s="108"/>
      <c r="J153" s="108"/>
      <c r="K153" s="111" t="s">
        <v>231</v>
      </c>
      <c r="L153" s="117">
        <v>13</v>
      </c>
      <c r="M153" s="117">
        <v>2</v>
      </c>
      <c r="N153" s="117">
        <v>1</v>
      </c>
      <c r="O153" s="117">
        <v>1</v>
      </c>
      <c r="P153" s="117">
        <v>2</v>
      </c>
      <c r="Q153" s="117">
        <v>1</v>
      </c>
    </row>
    <row r="154" spans="1:17" s="132" customFormat="1" ht="30" customHeight="1">
      <c r="A154" s="197"/>
      <c r="B154" s="197"/>
      <c r="C154" s="127" t="s">
        <v>233</v>
      </c>
      <c r="D154" s="128">
        <v>1</v>
      </c>
      <c r="E154" s="129"/>
      <c r="F154" s="129"/>
      <c r="G154" s="129">
        <v>1</v>
      </c>
      <c r="H154" s="129"/>
      <c r="I154" s="129"/>
      <c r="J154" s="129"/>
      <c r="K154" s="130" t="s">
        <v>99</v>
      </c>
      <c r="L154" s="131">
        <v>13</v>
      </c>
      <c r="M154" s="131" t="s">
        <v>99</v>
      </c>
      <c r="N154" s="131" t="s">
        <v>99</v>
      </c>
      <c r="O154" s="131" t="s">
        <v>99</v>
      </c>
      <c r="P154" s="131" t="s">
        <v>99</v>
      </c>
      <c r="Q154" s="131" t="s">
        <v>99</v>
      </c>
    </row>
    <row r="155" spans="1:17" ht="18.75" customHeight="1">
      <c r="A155" s="91" t="s">
        <v>14</v>
      </c>
      <c r="B155" s="92"/>
      <c r="C155" s="113"/>
      <c r="D155" s="113"/>
      <c r="E155" s="89"/>
      <c r="F155" s="90"/>
      <c r="G155" s="90"/>
      <c r="H155" s="90"/>
      <c r="I155" s="90"/>
      <c r="J155" s="90"/>
      <c r="K155" s="122"/>
      <c r="L155" s="82"/>
      <c r="M155" s="82"/>
      <c r="N155" s="82"/>
      <c r="O155" s="82"/>
      <c r="P155" s="82"/>
      <c r="Q155" s="82" t="s">
        <v>99</v>
      </c>
    </row>
    <row r="156" spans="1:17" s="81" customFormat="1">
      <c r="A156" s="183" t="s">
        <v>15</v>
      </c>
      <c r="B156" s="185" t="s">
        <v>104</v>
      </c>
      <c r="C156" s="187" t="s">
        <v>113</v>
      </c>
      <c r="D156" s="188"/>
      <c r="E156" s="188"/>
      <c r="F156" s="188"/>
      <c r="G156" s="191" t="s">
        <v>114</v>
      </c>
      <c r="H156" s="191"/>
      <c r="I156" s="191"/>
      <c r="J156" s="191"/>
      <c r="K156" s="192" t="s">
        <v>19</v>
      </c>
      <c r="L156" s="193" t="s">
        <v>26</v>
      </c>
      <c r="M156" s="193"/>
      <c r="N156" s="193"/>
      <c r="O156" s="193"/>
      <c r="P156" s="194"/>
      <c r="Q156" s="194"/>
    </row>
    <row r="157" spans="1:17" s="81" customFormat="1" ht="13.5" customHeight="1">
      <c r="A157" s="184"/>
      <c r="B157" s="186"/>
      <c r="C157" s="94" t="s">
        <v>115</v>
      </c>
      <c r="D157" s="95" t="s">
        <v>16</v>
      </c>
      <c r="E157" s="95" t="s">
        <v>17</v>
      </c>
      <c r="F157" s="95" t="s">
        <v>18</v>
      </c>
      <c r="G157" s="95" t="s">
        <v>6</v>
      </c>
      <c r="H157" s="95" t="s">
        <v>7</v>
      </c>
      <c r="I157" s="95" t="s">
        <v>8</v>
      </c>
      <c r="J157" s="95" t="s">
        <v>9</v>
      </c>
      <c r="K157" s="186"/>
      <c r="L157" s="98" t="s">
        <v>20</v>
      </c>
      <c r="M157" s="98" t="s">
        <v>21</v>
      </c>
      <c r="N157" s="98" t="s">
        <v>22</v>
      </c>
      <c r="O157" s="98" t="s">
        <v>23</v>
      </c>
      <c r="P157" s="98" t="s">
        <v>24</v>
      </c>
      <c r="Q157" s="98" t="s">
        <v>25</v>
      </c>
    </row>
    <row r="158" spans="1:17" s="81" customFormat="1" ht="13.5" customHeight="1">
      <c r="A158" s="124"/>
      <c r="B158" s="125"/>
      <c r="C158" s="94"/>
      <c r="D158" s="95"/>
      <c r="E158" s="95"/>
      <c r="F158" s="95"/>
      <c r="G158" s="95"/>
      <c r="H158" s="95"/>
      <c r="I158" s="95"/>
      <c r="J158" s="95"/>
      <c r="K158" s="126"/>
      <c r="L158" s="98"/>
      <c r="M158" s="98"/>
      <c r="N158" s="98"/>
      <c r="O158" s="98"/>
      <c r="P158" s="98"/>
      <c r="Q158" s="98"/>
    </row>
    <row r="159" spans="1:17" s="81" customFormat="1" ht="13.5" customHeight="1">
      <c r="A159" s="124"/>
      <c r="B159" s="125"/>
      <c r="C159" s="94"/>
      <c r="D159" s="95"/>
      <c r="E159" s="95"/>
      <c r="F159" s="95"/>
      <c r="G159" s="95"/>
      <c r="H159" s="95"/>
      <c r="I159" s="95"/>
      <c r="J159" s="95"/>
      <c r="K159" s="126"/>
      <c r="L159" s="98"/>
      <c r="M159" s="98"/>
      <c r="N159" s="98"/>
      <c r="O159" s="98"/>
      <c r="P159" s="98"/>
      <c r="Q159" s="98"/>
    </row>
    <row r="160" spans="1:17" s="132" customFormat="1" ht="21.75" customHeight="1">
      <c r="A160" s="198" t="s">
        <v>234</v>
      </c>
      <c r="B160" s="198" t="s">
        <v>99</v>
      </c>
      <c r="C160" s="129" t="s">
        <v>235</v>
      </c>
      <c r="D160" s="129">
        <v>3</v>
      </c>
      <c r="E160" s="129" t="s">
        <v>99</v>
      </c>
      <c r="F160" s="129" t="s">
        <v>99</v>
      </c>
      <c r="G160" s="129" t="s">
        <v>99</v>
      </c>
      <c r="H160" s="129" t="s">
        <v>99</v>
      </c>
      <c r="I160" s="129">
        <v>3</v>
      </c>
      <c r="J160" s="129"/>
      <c r="K160" s="130" t="s">
        <v>231</v>
      </c>
      <c r="L160" s="131">
        <v>13</v>
      </c>
      <c r="M160" s="131">
        <v>2</v>
      </c>
      <c r="N160" s="131">
        <v>6</v>
      </c>
      <c r="O160" s="131">
        <v>4</v>
      </c>
      <c r="P160" s="131">
        <v>1</v>
      </c>
      <c r="Q160" s="131">
        <v>2</v>
      </c>
    </row>
    <row r="161" spans="1:17" s="132" customFormat="1" ht="22.5" customHeight="1">
      <c r="A161" s="199"/>
      <c r="B161" s="199"/>
      <c r="C161" s="129" t="s">
        <v>236</v>
      </c>
      <c r="D161" s="129">
        <v>3</v>
      </c>
      <c r="E161" s="129"/>
      <c r="F161" s="129"/>
      <c r="G161" s="129"/>
      <c r="H161" s="129"/>
      <c r="I161" s="129">
        <v>3</v>
      </c>
      <c r="J161" s="129"/>
      <c r="K161" s="130" t="s">
        <v>231</v>
      </c>
      <c r="L161" s="131">
        <v>13</v>
      </c>
      <c r="M161" s="131">
        <v>2</v>
      </c>
      <c r="N161" s="131">
        <v>6</v>
      </c>
      <c r="O161" s="131">
        <v>4</v>
      </c>
      <c r="P161" s="131">
        <v>1</v>
      </c>
      <c r="Q161" s="131">
        <v>2</v>
      </c>
    </row>
    <row r="162" spans="1:17" s="132" customFormat="1" ht="17.25" customHeight="1">
      <c r="A162" s="199"/>
      <c r="B162" s="199"/>
      <c r="C162" s="129" t="s">
        <v>237</v>
      </c>
      <c r="D162" s="129">
        <v>1</v>
      </c>
      <c r="E162" s="129"/>
      <c r="F162" s="129"/>
      <c r="G162" s="129"/>
      <c r="H162" s="129"/>
      <c r="I162" s="129">
        <v>1</v>
      </c>
      <c r="J162" s="129"/>
      <c r="K162" s="130" t="s">
        <v>231</v>
      </c>
      <c r="L162" s="131">
        <v>13</v>
      </c>
      <c r="M162" s="131">
        <v>2</v>
      </c>
      <c r="N162" s="131">
        <v>6</v>
      </c>
      <c r="O162" s="131">
        <v>4</v>
      </c>
      <c r="P162" s="131">
        <v>1</v>
      </c>
      <c r="Q162" s="131">
        <v>2</v>
      </c>
    </row>
    <row r="163" spans="1:17" s="132" customFormat="1" ht="20.25" customHeight="1">
      <c r="A163" s="200"/>
      <c r="B163" s="200"/>
      <c r="C163" s="129"/>
      <c r="D163" s="129"/>
      <c r="E163" s="129"/>
      <c r="F163" s="129"/>
      <c r="G163" s="129"/>
      <c r="H163" s="129"/>
      <c r="I163" s="129"/>
      <c r="J163" s="129"/>
      <c r="K163" s="130" t="s">
        <v>231</v>
      </c>
      <c r="L163" s="131">
        <v>13</v>
      </c>
      <c r="M163" s="131">
        <v>2</v>
      </c>
      <c r="N163" s="131">
        <v>6</v>
      </c>
      <c r="O163" s="131">
        <v>4</v>
      </c>
      <c r="P163" s="131">
        <v>1</v>
      </c>
      <c r="Q163" s="131">
        <v>2</v>
      </c>
    </row>
    <row r="164" spans="1:17" s="81" customFormat="1" ht="30" customHeight="1">
      <c r="A164" s="177" t="s">
        <v>238</v>
      </c>
      <c r="B164" s="177">
        <f>SUM(F164)</f>
        <v>2400000</v>
      </c>
      <c r="C164" s="108" t="s">
        <v>204</v>
      </c>
      <c r="D164" s="108">
        <v>2</v>
      </c>
      <c r="E164" s="108">
        <v>1200000</v>
      </c>
      <c r="F164" s="108">
        <f>+E164*D164</f>
        <v>2400000</v>
      </c>
      <c r="G164" s="108" t="s">
        <v>99</v>
      </c>
      <c r="H164" s="108">
        <v>2</v>
      </c>
      <c r="I164" s="108"/>
      <c r="J164" s="108"/>
      <c r="K164" s="111" t="s">
        <v>231</v>
      </c>
      <c r="L164" s="117">
        <v>13</v>
      </c>
      <c r="M164" s="117">
        <v>2</v>
      </c>
      <c r="N164" s="117">
        <v>6</v>
      </c>
      <c r="O164" s="117">
        <v>4</v>
      </c>
      <c r="P164" s="117">
        <v>1</v>
      </c>
      <c r="Q164" s="117">
        <v>2</v>
      </c>
    </row>
    <row r="165" spans="1:17" s="81" customFormat="1" ht="48" customHeight="1">
      <c r="A165" s="182"/>
      <c r="B165" s="182"/>
      <c r="C165" s="108"/>
      <c r="D165" s="108"/>
      <c r="E165" s="108"/>
      <c r="F165" s="108"/>
      <c r="G165" s="108"/>
      <c r="H165" s="108"/>
      <c r="I165" s="108"/>
      <c r="J165" s="108"/>
      <c r="K165" s="88"/>
      <c r="L165" s="106"/>
      <c r="M165" s="106"/>
      <c r="N165" s="106"/>
      <c r="O165" s="106"/>
      <c r="P165" s="106"/>
      <c r="Q165" s="106"/>
    </row>
    <row r="166" spans="1:17" s="81" customFormat="1">
      <c r="A166" s="183" t="s">
        <v>15</v>
      </c>
      <c r="B166" s="185" t="s">
        <v>104</v>
      </c>
      <c r="C166" s="187" t="s">
        <v>113</v>
      </c>
      <c r="D166" s="188"/>
      <c r="E166" s="188"/>
      <c r="F166" s="188"/>
      <c r="G166" s="187" t="s">
        <v>114</v>
      </c>
      <c r="H166" s="187"/>
      <c r="I166" s="187"/>
      <c r="J166" s="187"/>
      <c r="K166" s="192" t="s">
        <v>19</v>
      </c>
      <c r="L166" s="189" t="s">
        <v>26</v>
      </c>
      <c r="M166" s="189"/>
      <c r="N166" s="189"/>
      <c r="O166" s="189"/>
      <c r="P166" s="190"/>
      <c r="Q166" s="190"/>
    </row>
    <row r="167" spans="1:17" s="81" customFormat="1" ht="13.5" customHeight="1">
      <c r="A167" s="184"/>
      <c r="B167" s="186"/>
      <c r="C167" s="94" t="s">
        <v>115</v>
      </c>
      <c r="D167" s="95" t="s">
        <v>16</v>
      </c>
      <c r="E167" s="95" t="s">
        <v>17</v>
      </c>
      <c r="F167" s="95" t="s">
        <v>18</v>
      </c>
      <c r="G167" s="95" t="s">
        <v>6</v>
      </c>
      <c r="H167" s="95" t="s">
        <v>7</v>
      </c>
      <c r="I167" s="95" t="s">
        <v>8</v>
      </c>
      <c r="J167" s="95" t="s">
        <v>9</v>
      </c>
      <c r="K167" s="186"/>
      <c r="L167" s="98" t="s">
        <v>20</v>
      </c>
      <c r="M167" s="98" t="s">
        <v>21</v>
      </c>
      <c r="N167" s="98" t="s">
        <v>22</v>
      </c>
      <c r="O167" s="98" t="s">
        <v>23</v>
      </c>
      <c r="P167" s="98" t="s">
        <v>24</v>
      </c>
      <c r="Q167" s="98" t="s">
        <v>25</v>
      </c>
    </row>
    <row r="168" spans="1:17" s="81" customFormat="1" ht="56.25" customHeight="1">
      <c r="A168" s="198" t="s">
        <v>239</v>
      </c>
      <c r="B168" s="177">
        <f>SUM(F168:F171)</f>
        <v>120000</v>
      </c>
      <c r="C168" s="111" t="s">
        <v>221</v>
      </c>
      <c r="D168" s="108">
        <v>1</v>
      </c>
      <c r="E168" s="109">
        <v>60000</v>
      </c>
      <c r="F168" s="109">
        <f>+E168*D168</f>
        <v>60000</v>
      </c>
      <c r="G168" s="108" t="s">
        <v>99</v>
      </c>
      <c r="H168" s="108">
        <v>3</v>
      </c>
      <c r="I168" s="108"/>
      <c r="J168" s="108"/>
      <c r="K168" s="111" t="s">
        <v>231</v>
      </c>
      <c r="L168" s="117">
        <v>13</v>
      </c>
      <c r="M168" s="117">
        <v>2</v>
      </c>
      <c r="N168" s="117">
        <v>6</v>
      </c>
      <c r="O168" s="117">
        <v>1</v>
      </c>
      <c r="P168" s="117">
        <v>3</v>
      </c>
      <c r="Q168" s="117">
        <v>1</v>
      </c>
    </row>
    <row r="169" spans="1:17" s="81" customFormat="1" ht="13.5" customHeight="1">
      <c r="A169" s="178"/>
      <c r="B169" s="178"/>
      <c r="C169" s="111" t="s">
        <v>230</v>
      </c>
      <c r="D169" s="108">
        <v>1</v>
      </c>
      <c r="E169" s="109">
        <v>35000</v>
      </c>
      <c r="F169" s="109">
        <f>+E169*D169</f>
        <v>35000</v>
      </c>
      <c r="G169" s="108"/>
      <c r="H169" s="108"/>
      <c r="I169" s="108"/>
      <c r="J169" s="108"/>
      <c r="K169" s="111" t="s">
        <v>231</v>
      </c>
      <c r="L169" s="117">
        <v>13</v>
      </c>
      <c r="M169" s="117">
        <v>2</v>
      </c>
      <c r="N169" s="117">
        <v>6</v>
      </c>
      <c r="O169" s="117">
        <v>1</v>
      </c>
      <c r="P169" s="117">
        <v>3</v>
      </c>
      <c r="Q169" s="117">
        <v>1</v>
      </c>
    </row>
    <row r="170" spans="1:17" s="81" customFormat="1">
      <c r="A170" s="178"/>
      <c r="B170" s="178"/>
      <c r="C170" s="111" t="s">
        <v>222</v>
      </c>
      <c r="D170" s="108">
        <v>1</v>
      </c>
      <c r="E170" s="109">
        <v>25000</v>
      </c>
      <c r="F170" s="109">
        <f>+E170*D170</f>
        <v>25000</v>
      </c>
      <c r="G170" s="108"/>
      <c r="H170" s="108"/>
      <c r="I170" s="108"/>
      <c r="J170" s="108"/>
      <c r="K170" s="111" t="s">
        <v>231</v>
      </c>
      <c r="L170" s="117">
        <v>13</v>
      </c>
      <c r="M170" s="117">
        <v>2</v>
      </c>
      <c r="N170" s="117">
        <v>6</v>
      </c>
      <c r="O170" s="117">
        <v>2</v>
      </c>
      <c r="P170" s="117">
        <v>3</v>
      </c>
      <c r="Q170" s="117">
        <v>1</v>
      </c>
    </row>
    <row r="171" spans="1:17" ht="15" customHeight="1">
      <c r="A171" s="182"/>
      <c r="B171" s="182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</row>
    <row r="173" spans="1:17">
      <c r="G173" s="29"/>
      <c r="K173" s="29"/>
    </row>
  </sheetData>
  <sortState ref="A30:O45">
    <sortCondition ref="A30"/>
  </sortState>
  <mergeCells count="126">
    <mergeCell ref="K166:K167"/>
    <mergeCell ref="L166:Q166"/>
    <mergeCell ref="A59:A60"/>
    <mergeCell ref="B59:B60"/>
    <mergeCell ref="C59:F59"/>
    <mergeCell ref="G59:J59"/>
    <mergeCell ref="K59:K60"/>
    <mergeCell ref="A91:L91"/>
    <mergeCell ref="A92:A93"/>
    <mergeCell ref="B92:B93"/>
    <mergeCell ref="B160:B163"/>
    <mergeCell ref="B150:B154"/>
    <mergeCell ref="M92:Q93"/>
    <mergeCell ref="L94:M94"/>
    <mergeCell ref="N94:Q94"/>
    <mergeCell ref="L59:Q59"/>
    <mergeCell ref="A133:A134"/>
    <mergeCell ref="B133:B134"/>
    <mergeCell ref="C133:F133"/>
    <mergeCell ref="A97:A98"/>
    <mergeCell ref="B97:B98"/>
    <mergeCell ref="C97:F97"/>
    <mergeCell ref="A118:A119"/>
    <mergeCell ref="B118:B119"/>
    <mergeCell ref="A168:A171"/>
    <mergeCell ref="B168:B171"/>
    <mergeCell ref="B42:D42"/>
    <mergeCell ref="A166:A167"/>
    <mergeCell ref="B166:B167"/>
    <mergeCell ref="C166:F166"/>
    <mergeCell ref="G166:J166"/>
    <mergeCell ref="M12:Q13"/>
    <mergeCell ref="L16:Q16"/>
    <mergeCell ref="A55:A56"/>
    <mergeCell ref="B55:B56"/>
    <mergeCell ref="C55:F55"/>
    <mergeCell ref="G55:J55"/>
    <mergeCell ref="K55:K56"/>
    <mergeCell ref="L55:Q55"/>
    <mergeCell ref="A16:A17"/>
    <mergeCell ref="B16:B17"/>
    <mergeCell ref="C16:F16"/>
    <mergeCell ref="G16:J16"/>
    <mergeCell ref="K14:L14"/>
    <mergeCell ref="M14:Q14"/>
    <mergeCell ref="L23:Q23"/>
    <mergeCell ref="G23:J23"/>
    <mergeCell ref="K16:K17"/>
    <mergeCell ref="A18:A22"/>
    <mergeCell ref="A23:A24"/>
    <mergeCell ref="A25:A32"/>
    <mergeCell ref="B26:B31"/>
    <mergeCell ref="B18:B22"/>
    <mergeCell ref="B33:B41"/>
    <mergeCell ref="A33:A41"/>
    <mergeCell ref="A11:L11"/>
    <mergeCell ref="A12:A13"/>
    <mergeCell ref="B12:B13"/>
    <mergeCell ref="C12:C13"/>
    <mergeCell ref="D12:D13"/>
    <mergeCell ref="E12:E13"/>
    <mergeCell ref="F12:F13"/>
    <mergeCell ref="G12:J12"/>
    <mergeCell ref="K12:L13"/>
    <mergeCell ref="B23:F23"/>
    <mergeCell ref="K42:K43"/>
    <mergeCell ref="G42:J42"/>
    <mergeCell ref="K139:K140"/>
    <mergeCell ref="L139:Q139"/>
    <mergeCell ref="L97:Q97"/>
    <mergeCell ref="L127:Q127"/>
    <mergeCell ref="L118:Q118"/>
    <mergeCell ref="L133:Q133"/>
    <mergeCell ref="L42:Q42"/>
    <mergeCell ref="G133:J133"/>
    <mergeCell ref="K133:K134"/>
    <mergeCell ref="G97:J97"/>
    <mergeCell ref="K97:K98"/>
    <mergeCell ref="K118:K119"/>
    <mergeCell ref="K127:K128"/>
    <mergeCell ref="K92:L93"/>
    <mergeCell ref="A127:A128"/>
    <mergeCell ref="B127:B128"/>
    <mergeCell ref="C127:F127"/>
    <mergeCell ref="G127:J127"/>
    <mergeCell ref="B129:B132"/>
    <mergeCell ref="A45:A53"/>
    <mergeCell ref="B45:B54"/>
    <mergeCell ref="A61:A90"/>
    <mergeCell ref="A120:A125"/>
    <mergeCell ref="B120:B125"/>
    <mergeCell ref="C92:C93"/>
    <mergeCell ref="D92:D93"/>
    <mergeCell ref="E92:E93"/>
    <mergeCell ref="F92:F93"/>
    <mergeCell ref="G92:J92"/>
    <mergeCell ref="A99:A116"/>
    <mergeCell ref="B99:B116"/>
    <mergeCell ref="C118:F118"/>
    <mergeCell ref="G118:J118"/>
    <mergeCell ref="B61:B90"/>
    <mergeCell ref="A129:A131"/>
    <mergeCell ref="A135:A137"/>
    <mergeCell ref="B135:B138"/>
    <mergeCell ref="A164:A165"/>
    <mergeCell ref="B164:B165"/>
    <mergeCell ref="A139:A140"/>
    <mergeCell ref="B139:B140"/>
    <mergeCell ref="C139:F139"/>
    <mergeCell ref="G139:J139"/>
    <mergeCell ref="L148:Q148"/>
    <mergeCell ref="A156:A157"/>
    <mergeCell ref="B156:B157"/>
    <mergeCell ref="C156:F156"/>
    <mergeCell ref="G156:J156"/>
    <mergeCell ref="K156:K157"/>
    <mergeCell ref="L156:Q156"/>
    <mergeCell ref="A148:A149"/>
    <mergeCell ref="B148:B149"/>
    <mergeCell ref="C148:F148"/>
    <mergeCell ref="G148:J148"/>
    <mergeCell ref="K148:K149"/>
    <mergeCell ref="A141:A146"/>
    <mergeCell ref="B141:B147"/>
    <mergeCell ref="A150:A154"/>
    <mergeCell ref="A160:A16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2" fitToHeight="0" orientation="landscape" r:id="rId1"/>
  <rowBreaks count="7" manualBreakCount="7">
    <brk id="23" max="16" man="1"/>
    <brk id="32" max="16" man="1"/>
    <brk id="41" max="16" man="1"/>
    <brk id="54" max="16" man="1"/>
    <brk id="80" max="16" man="1"/>
    <brk id="117" max="16" man="1"/>
    <brk id="140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="85" zoomScaleNormal="85" workbookViewId="0">
      <selection activeCell="P11" sqref="P11"/>
    </sheetView>
  </sheetViews>
  <sheetFormatPr baseColWidth="10" defaultColWidth="8.85546875" defaultRowHeight="15"/>
  <cols>
    <col min="1" max="1" width="30.140625" customWidth="1"/>
    <col min="2" max="2" width="31.7109375" customWidth="1"/>
    <col min="3" max="3" width="22.5703125" customWidth="1"/>
    <col min="4" max="4" width="13.28515625" customWidth="1"/>
    <col min="5" max="6" width="11.7109375" style="48" bestFit="1" customWidth="1"/>
    <col min="7" max="7" width="10.28515625" style="48" bestFit="1" customWidth="1"/>
    <col min="8" max="9" width="9.28515625" style="48" bestFit="1" customWidth="1"/>
    <col min="10" max="10" width="12.7109375" style="48" bestFit="1" customWidth="1"/>
    <col min="11" max="11" width="10.28515625" style="48" bestFit="1" customWidth="1"/>
    <col min="12" max="12" width="9.85546875" style="48" bestFit="1" customWidth="1"/>
    <col min="13" max="13" width="14.28515625" style="48" bestFit="1" customWidth="1"/>
  </cols>
  <sheetData>
    <row r="1" spans="1:13">
      <c r="A1" s="50" t="s">
        <v>73</v>
      </c>
      <c r="B1" s="51" t="s">
        <v>74</v>
      </c>
      <c r="C1" s="51" t="s">
        <v>75</v>
      </c>
      <c r="D1" s="51" t="s">
        <v>76</v>
      </c>
      <c r="E1" s="52" t="s">
        <v>77</v>
      </c>
      <c r="F1" s="52" t="s">
        <v>78</v>
      </c>
      <c r="G1" s="52" t="s">
        <v>79</v>
      </c>
      <c r="H1" s="52" t="s">
        <v>80</v>
      </c>
      <c r="I1" s="52" t="s">
        <v>81</v>
      </c>
      <c r="J1" s="52" t="s">
        <v>82</v>
      </c>
      <c r="K1" s="52" t="s">
        <v>83</v>
      </c>
      <c r="L1" s="52" t="s">
        <v>84</v>
      </c>
      <c r="M1" s="52" t="s">
        <v>85</v>
      </c>
    </row>
    <row r="2" spans="1:13">
      <c r="A2" s="42"/>
      <c r="B2" s="44"/>
      <c r="C2" s="42"/>
      <c r="D2" s="42"/>
      <c r="E2" s="46"/>
      <c r="F2" s="45"/>
      <c r="G2" s="46"/>
      <c r="H2" s="46"/>
      <c r="I2" s="46"/>
      <c r="J2" s="46"/>
      <c r="K2" s="46"/>
      <c r="L2" s="46"/>
      <c r="M2" s="46"/>
    </row>
    <row r="3" spans="1:13">
      <c r="A3" s="42"/>
      <c r="B3" s="44"/>
      <c r="C3" s="42"/>
      <c r="D3" s="42"/>
      <c r="E3" s="46"/>
      <c r="F3" s="45"/>
      <c r="G3" s="46"/>
      <c r="H3" s="46"/>
      <c r="I3" s="45"/>
      <c r="J3" s="46"/>
      <c r="K3" s="45"/>
      <c r="L3" s="46"/>
      <c r="M3" s="46"/>
    </row>
    <row r="4" spans="1:13">
      <c r="A4" s="42"/>
      <c r="B4" s="44"/>
      <c r="C4" s="42"/>
      <c r="D4" s="42"/>
      <c r="E4" s="46"/>
      <c r="F4" s="45"/>
      <c r="G4" s="46"/>
      <c r="H4" s="46"/>
      <c r="I4" s="45"/>
      <c r="J4" s="46"/>
      <c r="K4" s="45"/>
      <c r="L4" s="46"/>
      <c r="M4" s="46"/>
    </row>
    <row r="5" spans="1:13">
      <c r="A5" s="42"/>
      <c r="B5" s="44"/>
      <c r="C5" s="42"/>
      <c r="D5" s="42"/>
      <c r="E5" s="46"/>
      <c r="F5" s="45"/>
      <c r="G5" s="46"/>
      <c r="H5" s="46"/>
      <c r="I5" s="45"/>
      <c r="J5" s="46"/>
      <c r="K5" s="45"/>
      <c r="L5" s="46"/>
      <c r="M5" s="46"/>
    </row>
    <row r="6" spans="1:13">
      <c r="A6" s="42"/>
      <c r="B6" s="44"/>
      <c r="C6" s="42"/>
      <c r="D6" s="42"/>
      <c r="E6" s="46"/>
      <c r="F6" s="45"/>
      <c r="G6" s="46"/>
      <c r="H6" s="46"/>
      <c r="I6" s="45"/>
      <c r="J6" s="46"/>
      <c r="K6" s="45"/>
      <c r="L6" s="46"/>
      <c r="M6" s="46"/>
    </row>
    <row r="7" spans="1:13">
      <c r="A7" s="42"/>
      <c r="B7" s="44"/>
      <c r="C7" s="42"/>
      <c r="D7" s="42"/>
      <c r="E7" s="46"/>
      <c r="F7" s="45"/>
      <c r="G7" s="46"/>
      <c r="H7" s="46"/>
      <c r="I7" s="45"/>
      <c r="J7" s="46"/>
      <c r="K7" s="45"/>
      <c r="L7" s="46"/>
      <c r="M7" s="46"/>
    </row>
    <row r="8" spans="1:13">
      <c r="A8" s="42"/>
      <c r="B8" s="44"/>
      <c r="C8" s="42"/>
      <c r="D8" s="42"/>
      <c r="E8" s="46"/>
      <c r="F8" s="45"/>
      <c r="G8" s="46"/>
      <c r="H8" s="46"/>
      <c r="I8" s="47"/>
      <c r="J8" s="46"/>
      <c r="K8" s="45"/>
      <c r="L8" s="46"/>
      <c r="M8" s="46"/>
    </row>
    <row r="9" spans="1:13">
      <c r="A9" s="42"/>
      <c r="B9" s="44"/>
      <c r="C9" s="42"/>
      <c r="D9" s="42"/>
      <c r="E9" s="46"/>
      <c r="F9" s="45"/>
      <c r="G9" s="46"/>
      <c r="H9" s="46"/>
      <c r="I9" s="45"/>
      <c r="J9" s="46"/>
      <c r="K9" s="45"/>
      <c r="L9" s="46"/>
      <c r="M9" s="46"/>
    </row>
    <row r="10" spans="1:13">
      <c r="A10" s="42"/>
      <c r="B10" s="44"/>
      <c r="C10" s="42"/>
      <c r="D10" s="42"/>
      <c r="E10" s="46"/>
      <c r="F10" s="45"/>
      <c r="G10" s="46"/>
      <c r="H10" s="46"/>
      <c r="I10" s="45"/>
      <c r="J10" s="46"/>
      <c r="K10" s="45"/>
      <c r="L10" s="46"/>
      <c r="M10" s="46"/>
    </row>
    <row r="11" spans="1:13">
      <c r="A11" s="42"/>
      <c r="B11" s="44"/>
      <c r="C11" s="42"/>
      <c r="D11" s="42"/>
      <c r="E11" s="46"/>
      <c r="F11" s="45"/>
      <c r="G11" s="46"/>
      <c r="H11" s="46"/>
      <c r="I11" s="47"/>
      <c r="J11" s="46"/>
      <c r="K11" s="45"/>
      <c r="L11" s="46"/>
      <c r="M11" s="46"/>
    </row>
    <row r="12" spans="1:13">
      <c r="A12" s="42"/>
      <c r="B12" s="43"/>
      <c r="C12" s="43"/>
      <c r="D12" s="45"/>
      <c r="E12" s="46"/>
      <c r="F12" s="45"/>
      <c r="G12" s="46"/>
      <c r="H12" s="46"/>
      <c r="I12" s="46"/>
      <c r="J12" s="46"/>
      <c r="K12" s="46"/>
      <c r="L12" s="46"/>
      <c r="M12" s="46"/>
    </row>
    <row r="13" spans="1:13">
      <c r="G13" s="49"/>
    </row>
    <row r="18" spans="1:13">
      <c r="A18" s="53" t="s">
        <v>87</v>
      </c>
    </row>
    <row r="19" spans="1:13">
      <c r="A19" s="50" t="s">
        <v>73</v>
      </c>
      <c r="B19" s="51" t="s">
        <v>74</v>
      </c>
      <c r="C19" s="51" t="s">
        <v>75</v>
      </c>
      <c r="D19" s="51" t="s">
        <v>76</v>
      </c>
      <c r="E19" s="52" t="s">
        <v>77</v>
      </c>
      <c r="F19" s="52" t="s">
        <v>78</v>
      </c>
      <c r="G19" s="52" t="s">
        <v>79</v>
      </c>
      <c r="H19" s="52" t="s">
        <v>80</v>
      </c>
      <c r="I19" s="52" t="s">
        <v>81</v>
      </c>
      <c r="J19" s="52" t="s">
        <v>82</v>
      </c>
      <c r="K19" s="52" t="s">
        <v>83</v>
      </c>
      <c r="L19" s="52" t="s">
        <v>84</v>
      </c>
      <c r="M19" s="52" t="s">
        <v>85</v>
      </c>
    </row>
    <row r="20" spans="1:13">
      <c r="A20" s="42"/>
      <c r="B20" s="44"/>
      <c r="C20" s="42"/>
      <c r="D20" s="42"/>
      <c r="E20" s="46"/>
      <c r="F20" s="45"/>
      <c r="G20" s="46"/>
      <c r="H20" s="46"/>
      <c r="I20" s="46"/>
      <c r="J20" s="46"/>
      <c r="K20" s="46"/>
      <c r="L20" s="46"/>
      <c r="M20" s="46"/>
    </row>
    <row r="21" spans="1:13">
      <c r="A21" s="42"/>
      <c r="B21" s="44"/>
      <c r="C21" s="42"/>
      <c r="D21" s="42"/>
      <c r="E21" s="46"/>
      <c r="F21" s="45"/>
      <c r="G21" s="46"/>
      <c r="H21" s="46"/>
      <c r="I21" s="45"/>
      <c r="J21" s="46"/>
      <c r="K21" s="45"/>
      <c r="L21" s="46"/>
      <c r="M21" s="46"/>
    </row>
    <row r="22" spans="1:13">
      <c r="A22" s="42"/>
      <c r="B22" s="44"/>
      <c r="C22" s="42"/>
      <c r="D22" s="42"/>
      <c r="E22" s="46"/>
      <c r="F22" s="45"/>
      <c r="G22" s="46"/>
      <c r="H22" s="46"/>
      <c r="I22" s="45"/>
      <c r="J22" s="46"/>
      <c r="K22" s="45"/>
      <c r="L22" s="46"/>
      <c r="M22" s="46"/>
    </row>
    <row r="23" spans="1:13">
      <c r="A23" s="42"/>
      <c r="B23" s="44"/>
      <c r="C23" s="42"/>
      <c r="D23" s="42"/>
      <c r="E23" s="46"/>
      <c r="F23" s="45"/>
      <c r="G23" s="46"/>
      <c r="H23" s="46"/>
      <c r="I23" s="45"/>
      <c r="J23" s="46"/>
      <c r="K23" s="45"/>
      <c r="L23" s="46"/>
      <c r="M23" s="46"/>
    </row>
    <row r="24" spans="1:13">
      <c r="A24" s="42"/>
      <c r="B24" s="44"/>
      <c r="C24" s="42"/>
      <c r="D24" s="42"/>
      <c r="E24" s="46"/>
      <c r="F24" s="45"/>
      <c r="G24" s="46"/>
      <c r="H24" s="46"/>
      <c r="I24" s="45"/>
      <c r="J24" s="46"/>
      <c r="K24" s="45"/>
      <c r="L24" s="46"/>
      <c r="M24" s="46"/>
    </row>
    <row r="25" spans="1:13">
      <c r="A25" s="42"/>
      <c r="B25" s="44"/>
      <c r="C25" s="42"/>
      <c r="D25" s="42"/>
      <c r="E25" s="46"/>
      <c r="F25" s="45"/>
      <c r="G25" s="46"/>
      <c r="H25" s="46"/>
      <c r="I25" s="45"/>
      <c r="J25" s="46"/>
      <c r="K25" s="45"/>
      <c r="L25" s="46"/>
      <c r="M25" s="46"/>
    </row>
    <row r="26" spans="1:13">
      <c r="A26" s="42"/>
      <c r="B26" s="44"/>
      <c r="C26" s="42"/>
      <c r="D26" s="42"/>
      <c r="E26" s="46"/>
      <c r="F26" s="45"/>
      <c r="G26" s="46"/>
      <c r="H26" s="46"/>
      <c r="I26" s="47"/>
      <c r="J26" s="46"/>
      <c r="K26" s="45"/>
      <c r="L26" s="46"/>
      <c r="M26" s="46"/>
    </row>
    <row r="27" spans="1:13">
      <c r="A27" s="42"/>
      <c r="B27" s="44"/>
      <c r="C27" s="42"/>
      <c r="D27" s="42"/>
      <c r="E27" s="46"/>
      <c r="F27" s="45"/>
      <c r="G27" s="46"/>
      <c r="H27" s="46"/>
      <c r="I27" s="45"/>
      <c r="J27" s="46"/>
      <c r="K27" s="45"/>
      <c r="L27" s="46"/>
      <c r="M27" s="46"/>
    </row>
    <row r="28" spans="1:13">
      <c r="A28" s="42"/>
      <c r="B28" s="44"/>
      <c r="C28" s="42"/>
      <c r="D28" s="42"/>
      <c r="E28" s="46"/>
      <c r="F28" s="45"/>
      <c r="G28" s="46"/>
      <c r="H28" s="46"/>
      <c r="I28" s="45"/>
      <c r="J28" s="46"/>
      <c r="K28" s="45"/>
      <c r="L28" s="46"/>
      <c r="M28" s="46"/>
    </row>
    <row r="29" spans="1:13">
      <c r="A29" s="42"/>
      <c r="B29" s="44"/>
      <c r="C29" s="42"/>
      <c r="D29" s="42"/>
      <c r="E29" s="46"/>
      <c r="F29" s="45"/>
      <c r="G29" s="46"/>
      <c r="H29" s="46"/>
      <c r="I29" s="47"/>
      <c r="J29" s="46"/>
      <c r="K29" s="45"/>
      <c r="L29" s="46"/>
      <c r="M29" s="46"/>
    </row>
    <row r="30" spans="1:13">
      <c r="A30" s="42" t="s">
        <v>86</v>
      </c>
      <c r="B30" s="43"/>
      <c r="C30" s="43"/>
      <c r="D30" s="45">
        <v>10</v>
      </c>
      <c r="E30" s="46">
        <f>SUM(E20:E29)</f>
        <v>0</v>
      </c>
      <c r="F30" s="45">
        <v>0</v>
      </c>
      <c r="G30" s="46">
        <f>SUM(G20:G29)</f>
        <v>0</v>
      </c>
      <c r="H30" s="46">
        <f t="shared" ref="H30" si="0">SUM(H20:H29)</f>
        <v>0</v>
      </c>
      <c r="I30" s="46">
        <f t="shared" ref="I30" si="1">SUM(I20:I29)</f>
        <v>0</v>
      </c>
      <c r="J30" s="46">
        <f t="shared" ref="J30" si="2">SUM(J20:J29)</f>
        <v>0</v>
      </c>
      <c r="K30" s="46">
        <f t="shared" ref="K30" si="3">SUM(K20:K29)</f>
        <v>0</v>
      </c>
      <c r="L30" s="46">
        <f t="shared" ref="L30" si="4">SUM(L20:L29)</f>
        <v>0</v>
      </c>
      <c r="M30" s="46">
        <f t="shared" ref="M30" si="5">SUM(M20:M29)</f>
        <v>0</v>
      </c>
    </row>
    <row r="34" spans="1:6">
      <c r="A34" s="53" t="s">
        <v>88</v>
      </c>
    </row>
    <row r="35" spans="1:6">
      <c r="A35" s="50" t="s">
        <v>73</v>
      </c>
      <c r="B35" s="51" t="s">
        <v>74</v>
      </c>
      <c r="C35" s="51" t="s">
        <v>75</v>
      </c>
      <c r="D35" s="51" t="s">
        <v>76</v>
      </c>
      <c r="E35" s="52" t="s">
        <v>77</v>
      </c>
      <c r="F35" s="52" t="s">
        <v>89</v>
      </c>
    </row>
    <row r="36" spans="1:6">
      <c r="A36" s="42"/>
      <c r="B36" s="44"/>
      <c r="C36" s="42"/>
      <c r="D36" s="42"/>
      <c r="E36" s="46"/>
      <c r="F36" s="46"/>
    </row>
    <row r="37" spans="1:6">
      <c r="A37" s="42"/>
      <c r="B37" s="44"/>
      <c r="C37" s="42"/>
      <c r="D37" s="42"/>
      <c r="E37" s="46"/>
      <c r="F37" s="46"/>
    </row>
    <row r="38" spans="1:6">
      <c r="A38" s="42"/>
      <c r="B38" s="44"/>
      <c r="C38" s="42"/>
      <c r="D38" s="42"/>
      <c r="E38" s="46"/>
      <c r="F38" s="46"/>
    </row>
    <row r="39" spans="1:6">
      <c r="A39" s="42"/>
      <c r="B39" s="44"/>
      <c r="C39" s="42"/>
      <c r="D39" s="42"/>
      <c r="E39" s="46"/>
      <c r="F39" s="46"/>
    </row>
    <row r="40" spans="1:6">
      <c r="A40" s="42"/>
      <c r="B40" s="44"/>
      <c r="C40" s="42"/>
      <c r="D40" s="42"/>
      <c r="E40" s="46"/>
      <c r="F40" s="46"/>
    </row>
    <row r="41" spans="1:6">
      <c r="A41" s="42"/>
      <c r="B41" s="44"/>
      <c r="C41" s="42"/>
      <c r="D41" s="42"/>
      <c r="E41" s="46"/>
      <c r="F41" s="46"/>
    </row>
    <row r="42" spans="1:6">
      <c r="A42" s="42"/>
      <c r="B42" s="44"/>
      <c r="C42" s="42"/>
      <c r="D42" s="42"/>
      <c r="E42" s="46"/>
      <c r="F42" s="46"/>
    </row>
    <row r="43" spans="1:6">
      <c r="A43" s="42"/>
      <c r="B43" s="44"/>
      <c r="C43" s="42"/>
      <c r="D43" s="42"/>
      <c r="E43" s="46"/>
      <c r="F43" s="46"/>
    </row>
    <row r="44" spans="1:6">
      <c r="A44" s="42"/>
      <c r="B44" s="44"/>
      <c r="C44" s="42"/>
      <c r="D44" s="42"/>
      <c r="E44" s="46"/>
      <c r="F44" s="46"/>
    </row>
    <row r="45" spans="1:6">
      <c r="A45" s="42"/>
      <c r="B45" s="44"/>
      <c r="C45" s="42"/>
      <c r="D45" s="42"/>
      <c r="E45" s="46"/>
      <c r="F45" s="46"/>
    </row>
    <row r="46" spans="1:6">
      <c r="A46" s="42" t="s">
        <v>86</v>
      </c>
      <c r="B46" s="43"/>
      <c r="C46" s="43"/>
      <c r="D46" s="45">
        <v>10</v>
      </c>
      <c r="E46" s="46">
        <f>SUM(E36:E45)</f>
        <v>0</v>
      </c>
      <c r="F46" s="46">
        <f>SUM(F36:F45)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view="pageBreakPreview" zoomScaleNormal="100" zoomScaleSheetLayoutView="100" workbookViewId="0">
      <selection activeCell="C24" sqref="C24"/>
    </sheetView>
  </sheetViews>
  <sheetFormatPr baseColWidth="10" defaultColWidth="8.85546875" defaultRowHeight="15"/>
  <cols>
    <col min="1" max="1" width="49.140625" bestFit="1" customWidth="1"/>
    <col min="2" max="2" width="9.7109375" bestFit="1" customWidth="1"/>
    <col min="3" max="3" width="38.7109375" bestFit="1" customWidth="1"/>
    <col min="5" max="5" width="16" bestFit="1" customWidth="1"/>
    <col min="6" max="6" width="12.7109375" bestFit="1" customWidth="1"/>
  </cols>
  <sheetData>
    <row r="1" spans="1:7" ht="15.75">
      <c r="A1" s="3" t="s">
        <v>30</v>
      </c>
      <c r="B1" s="3" t="s">
        <v>16</v>
      </c>
      <c r="C1" s="3" t="s">
        <v>31</v>
      </c>
      <c r="D1" s="3" t="s">
        <v>32</v>
      </c>
      <c r="E1" s="3" t="s">
        <v>34</v>
      </c>
      <c r="F1" s="3" t="s">
        <v>33</v>
      </c>
    </row>
    <row r="2" spans="1:7">
      <c r="A2" s="256"/>
      <c r="B2" s="7"/>
      <c r="C2" s="6"/>
      <c r="D2" s="4"/>
      <c r="E2" s="4"/>
      <c r="F2" s="4"/>
    </row>
    <row r="3" spans="1:7">
      <c r="A3" s="256"/>
      <c r="B3" s="7"/>
      <c r="C3" s="6"/>
      <c r="D3" s="4"/>
      <c r="E3" s="4"/>
      <c r="F3" s="4"/>
    </row>
    <row r="4" spans="1:7">
      <c r="A4" s="256"/>
      <c r="B4" s="7"/>
      <c r="C4" s="6"/>
      <c r="D4" s="4"/>
      <c r="E4" s="4"/>
      <c r="F4" s="4"/>
    </row>
    <row r="5" spans="1:7">
      <c r="A5" s="256"/>
      <c r="B5" s="7"/>
      <c r="C5" s="6"/>
      <c r="D5" s="4"/>
      <c r="E5" s="4"/>
      <c r="F5" s="4"/>
    </row>
    <row r="6" spans="1:7">
      <c r="A6" s="256"/>
      <c r="B6" s="8"/>
      <c r="C6" s="6"/>
      <c r="D6" s="4"/>
      <c r="E6" s="4"/>
      <c r="F6" s="4"/>
    </row>
    <row r="7" spans="1:7">
      <c r="A7" s="256"/>
      <c r="B7" s="8"/>
      <c r="C7" s="6"/>
      <c r="D7" s="4"/>
      <c r="E7" s="4"/>
      <c r="F7" s="4"/>
    </row>
    <row r="8" spans="1:7">
      <c r="B8" s="2"/>
      <c r="E8" s="5"/>
      <c r="F8" s="5"/>
    </row>
    <row r="9" spans="1:7">
      <c r="E9" s="23"/>
      <c r="F9" s="22"/>
      <c r="G9" s="9"/>
    </row>
    <row r="11" spans="1:7">
      <c r="A11" s="257" t="s">
        <v>67</v>
      </c>
      <c r="B11" s="257"/>
      <c r="C11" s="257"/>
      <c r="D11" s="257"/>
      <c r="E11" s="257"/>
    </row>
  </sheetData>
  <mergeCells count="4">
    <mergeCell ref="A4:A5"/>
    <mergeCell ref="A2:A3"/>
    <mergeCell ref="A6:A7"/>
    <mergeCell ref="A11:E11"/>
  </mergeCells>
  <pageMargins left="0.7" right="0.7" top="0.75" bottom="0.75" header="0.3" footer="0.3"/>
  <pageSetup scale="91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" zoomScale="145" zoomScaleNormal="145" workbookViewId="0">
      <selection activeCell="H41" sqref="H41"/>
    </sheetView>
  </sheetViews>
  <sheetFormatPr baseColWidth="10" defaultColWidth="8.85546875" defaultRowHeight="15"/>
  <cols>
    <col min="1" max="1" width="29.85546875" bestFit="1" customWidth="1"/>
    <col min="2" max="2" width="13.140625" customWidth="1"/>
    <col min="3" max="3" width="10.7109375" bestFit="1" customWidth="1"/>
    <col min="4" max="4" width="10.5703125" bestFit="1" customWidth="1"/>
    <col min="5" max="5" width="13.85546875" bestFit="1" customWidth="1"/>
    <col min="6" max="6" width="10.7109375" bestFit="1" customWidth="1"/>
  </cols>
  <sheetData>
    <row r="1" spans="1:6" ht="18.75">
      <c r="A1" s="261" t="s">
        <v>36</v>
      </c>
      <c r="B1" s="261"/>
      <c r="C1" s="261"/>
      <c r="D1" s="261"/>
      <c r="E1" s="261"/>
      <c r="F1" s="261"/>
    </row>
    <row r="2" spans="1:6">
      <c r="A2" s="262" t="s">
        <v>37</v>
      </c>
      <c r="B2" s="262"/>
      <c r="C2" s="262"/>
      <c r="D2" s="262"/>
      <c r="E2" s="262"/>
      <c r="F2" s="262"/>
    </row>
    <row r="3" spans="1:6">
      <c r="A3" s="12" t="s">
        <v>35</v>
      </c>
      <c r="B3" s="12" t="s">
        <v>38</v>
      </c>
      <c r="C3" s="12" t="s">
        <v>39</v>
      </c>
      <c r="D3" s="12" t="s">
        <v>40</v>
      </c>
      <c r="E3" s="12" t="s">
        <v>41</v>
      </c>
      <c r="F3" s="12" t="s">
        <v>42</v>
      </c>
    </row>
    <row r="4" spans="1:6">
      <c r="A4" s="1" t="s">
        <v>43</v>
      </c>
      <c r="B4" s="4">
        <v>650</v>
      </c>
      <c r="C4" s="4">
        <v>1950</v>
      </c>
      <c r="D4" s="4">
        <v>1300</v>
      </c>
      <c r="E4" s="4">
        <v>2600</v>
      </c>
      <c r="F4" s="5">
        <f>SUM(B4:E4)</f>
        <v>6500</v>
      </c>
    </row>
    <row r="5" spans="1:6">
      <c r="A5" s="1" t="s">
        <v>44</v>
      </c>
      <c r="B5" s="4">
        <v>600</v>
      </c>
      <c r="C5" s="4">
        <v>1800</v>
      </c>
      <c r="D5" s="4">
        <v>1200</v>
      </c>
      <c r="E5" s="4">
        <v>2400</v>
      </c>
      <c r="F5" s="5">
        <f t="shared" ref="F5:F9" si="0">SUM(B5:E5)</f>
        <v>6000</v>
      </c>
    </row>
    <row r="6" spans="1:6">
      <c r="A6" s="1" t="s">
        <v>45</v>
      </c>
      <c r="B6" s="4">
        <v>450</v>
      </c>
      <c r="C6" s="4">
        <v>1350</v>
      </c>
      <c r="D6" s="4">
        <v>900</v>
      </c>
      <c r="E6" s="4">
        <v>1800</v>
      </c>
      <c r="F6" s="5">
        <f t="shared" si="0"/>
        <v>4500</v>
      </c>
    </row>
    <row r="7" spans="1:6">
      <c r="A7" s="1" t="s">
        <v>46</v>
      </c>
      <c r="B7" s="4">
        <v>400</v>
      </c>
      <c r="C7" s="4">
        <v>1200</v>
      </c>
      <c r="D7" s="4">
        <v>800</v>
      </c>
      <c r="E7" s="4">
        <v>1600</v>
      </c>
      <c r="F7" s="5">
        <f t="shared" si="0"/>
        <v>4000</v>
      </c>
    </row>
    <row r="8" spans="1:6">
      <c r="A8" s="1" t="s">
        <v>47</v>
      </c>
      <c r="B8" s="4">
        <v>300</v>
      </c>
      <c r="C8" s="4">
        <v>900</v>
      </c>
      <c r="D8" s="4">
        <v>600</v>
      </c>
      <c r="E8" s="4">
        <v>1200</v>
      </c>
      <c r="F8" s="5">
        <f t="shared" si="0"/>
        <v>3000</v>
      </c>
    </row>
    <row r="9" spans="1:6">
      <c r="A9" s="1" t="s">
        <v>48</v>
      </c>
      <c r="B9" s="4">
        <v>250</v>
      </c>
      <c r="C9" s="4">
        <v>750</v>
      </c>
      <c r="D9" s="4">
        <v>500</v>
      </c>
      <c r="E9" s="4">
        <v>1000</v>
      </c>
      <c r="F9" s="5">
        <f t="shared" si="0"/>
        <v>2500</v>
      </c>
    </row>
    <row r="10" spans="1:6">
      <c r="A10" s="9"/>
      <c r="B10" s="13"/>
      <c r="C10" s="13"/>
      <c r="D10" s="13"/>
      <c r="E10" s="13"/>
      <c r="F10" s="14"/>
    </row>
    <row r="12" spans="1:6">
      <c r="A12" s="262" t="s">
        <v>56</v>
      </c>
      <c r="B12" s="262"/>
      <c r="C12" s="262"/>
      <c r="D12" s="262"/>
      <c r="E12" s="262"/>
      <c r="F12" s="262"/>
    </row>
    <row r="13" spans="1:6">
      <c r="A13" s="10" t="s">
        <v>49</v>
      </c>
      <c r="B13" s="259" t="s">
        <v>50</v>
      </c>
      <c r="C13" s="259"/>
      <c r="D13" s="259"/>
      <c r="E13" s="259"/>
      <c r="F13" s="259"/>
    </row>
    <row r="14" spans="1:6">
      <c r="A14" s="11" t="s">
        <v>38</v>
      </c>
      <c r="B14" s="258" t="s">
        <v>52</v>
      </c>
      <c r="C14" s="258"/>
      <c r="D14" s="258"/>
      <c r="E14" s="258"/>
      <c r="F14" s="258"/>
    </row>
    <row r="15" spans="1:6">
      <c r="A15" s="11" t="s">
        <v>39</v>
      </c>
      <c r="B15" s="263" t="s">
        <v>53</v>
      </c>
      <c r="C15" s="263"/>
      <c r="D15" s="263"/>
      <c r="E15" s="263"/>
      <c r="F15" s="263"/>
    </row>
    <row r="16" spans="1:6">
      <c r="A16" s="11" t="s">
        <v>40</v>
      </c>
      <c r="B16" s="258" t="s">
        <v>54</v>
      </c>
      <c r="C16" s="258"/>
      <c r="D16" s="258"/>
      <c r="E16" s="258"/>
      <c r="F16" s="258"/>
    </row>
    <row r="17" spans="1:6">
      <c r="A17" s="11" t="s">
        <v>51</v>
      </c>
      <c r="B17" s="258" t="s">
        <v>55</v>
      </c>
      <c r="C17" s="258"/>
      <c r="D17" s="258"/>
      <c r="E17" s="258"/>
      <c r="F17" s="258"/>
    </row>
    <row r="19" spans="1:6">
      <c r="A19" s="260" t="s">
        <v>95</v>
      </c>
      <c r="B19" s="260"/>
      <c r="C19" s="260"/>
      <c r="D19" s="260"/>
      <c r="E19" s="260"/>
      <c r="F19" s="260"/>
    </row>
    <row r="20" spans="1:6">
      <c r="A20" s="15"/>
      <c r="B20" s="17" t="s">
        <v>38</v>
      </c>
      <c r="C20" s="17" t="s">
        <v>39</v>
      </c>
      <c r="D20" s="17" t="s">
        <v>40</v>
      </c>
      <c r="E20" s="17" t="s">
        <v>41</v>
      </c>
      <c r="F20" s="16" t="s">
        <v>42</v>
      </c>
    </row>
    <row r="21" spans="1:6">
      <c r="A21" s="1" t="s">
        <v>45</v>
      </c>
      <c r="B21" s="4"/>
      <c r="C21" s="4"/>
      <c r="D21" s="4"/>
      <c r="E21" s="4"/>
      <c r="F21" s="5"/>
    </row>
    <row r="22" spans="1:6">
      <c r="A22" s="1" t="s">
        <v>47</v>
      </c>
      <c r="B22" s="4"/>
      <c r="C22" s="4"/>
      <c r="D22" s="4"/>
      <c r="E22" s="4"/>
      <c r="F22" s="5"/>
    </row>
    <row r="23" spans="1:6">
      <c r="A23" s="1" t="s">
        <v>48</v>
      </c>
      <c r="B23" s="4"/>
      <c r="C23" s="4"/>
      <c r="D23" s="4"/>
      <c r="E23" s="4"/>
      <c r="F23" s="5"/>
    </row>
    <row r="24" spans="1:6">
      <c r="F24" s="5">
        <f>SUM(F21:F23)</f>
        <v>0</v>
      </c>
    </row>
    <row r="25" spans="1:6">
      <c r="F25" s="14"/>
    </row>
    <row r="26" spans="1:6">
      <c r="B26" s="1" t="s">
        <v>61</v>
      </c>
      <c r="C26" s="1" t="s">
        <v>62</v>
      </c>
      <c r="D26" s="1" t="s">
        <v>63</v>
      </c>
      <c r="E26" s="1" t="s">
        <v>64</v>
      </c>
      <c r="F26" s="5" t="s">
        <v>42</v>
      </c>
    </row>
    <row r="27" spans="1:6">
      <c r="A27" s="18" t="s">
        <v>45</v>
      </c>
      <c r="B27" s="20"/>
      <c r="C27" s="19"/>
      <c r="D27" s="19"/>
      <c r="E27" s="20"/>
      <c r="F27" s="5"/>
    </row>
    <row r="28" spans="1:6">
      <c r="A28" s="18" t="s">
        <v>47</v>
      </c>
      <c r="B28" s="20"/>
      <c r="C28" s="19"/>
      <c r="D28" s="19"/>
      <c r="E28" s="20"/>
      <c r="F28" s="5"/>
    </row>
    <row r="29" spans="1:6">
      <c r="A29" s="18" t="s">
        <v>48</v>
      </c>
      <c r="B29" s="20"/>
      <c r="C29" s="19"/>
      <c r="D29" s="19"/>
      <c r="E29" s="20"/>
      <c r="F29" s="5"/>
    </row>
    <row r="30" spans="1:6">
      <c r="A30" s="9"/>
      <c r="D30" s="4"/>
      <c r="F30" s="5"/>
    </row>
    <row r="31" spans="1:6">
      <c r="A31" s="9"/>
      <c r="F31" s="14"/>
    </row>
    <row r="32" spans="1:6">
      <c r="A32" t="s">
        <v>60</v>
      </c>
    </row>
    <row r="33" spans="1:6">
      <c r="A33" s="12" t="s">
        <v>96</v>
      </c>
      <c r="B33" s="7" t="s">
        <v>58</v>
      </c>
      <c r="C33" s="7" t="s">
        <v>59</v>
      </c>
      <c r="D33" s="7" t="s">
        <v>65</v>
      </c>
      <c r="E33" s="8" t="s">
        <v>66</v>
      </c>
      <c r="F33" s="16" t="s">
        <v>42</v>
      </c>
    </row>
    <row r="34" spans="1:6">
      <c r="A34" s="1" t="s">
        <v>57</v>
      </c>
      <c r="B34" s="7"/>
      <c r="C34" s="7"/>
      <c r="D34" s="21"/>
      <c r="E34" s="7"/>
      <c r="F34" s="5"/>
    </row>
    <row r="37" spans="1:6">
      <c r="A37" s="55" t="s">
        <v>90</v>
      </c>
      <c r="B37" s="55"/>
      <c r="C37" s="55"/>
      <c r="D37" s="55"/>
      <c r="E37" s="55"/>
      <c r="F37" s="56"/>
    </row>
    <row r="38" spans="1:6">
      <c r="A38" s="57" t="s">
        <v>91</v>
      </c>
      <c r="B38" s="57"/>
      <c r="C38" s="57"/>
      <c r="D38" s="57"/>
      <c r="E38" s="57"/>
      <c r="F38" s="58"/>
    </row>
    <row r="39" spans="1:6">
      <c r="A39" s="57" t="s">
        <v>92</v>
      </c>
      <c r="B39" s="57"/>
      <c r="C39" s="57"/>
      <c r="D39" s="57"/>
      <c r="E39" s="57"/>
      <c r="F39" s="58"/>
    </row>
    <row r="40" spans="1:6">
      <c r="A40" s="57" t="s">
        <v>93</v>
      </c>
      <c r="B40" s="57"/>
      <c r="C40" s="57"/>
      <c r="D40" s="57"/>
      <c r="E40" s="57"/>
      <c r="F40" s="58"/>
    </row>
    <row r="41" spans="1:6">
      <c r="A41" s="57" t="s">
        <v>94</v>
      </c>
      <c r="B41" s="57"/>
      <c r="C41" s="57"/>
      <c r="D41" s="57"/>
      <c r="E41" s="57"/>
      <c r="F41" s="58"/>
    </row>
    <row r="43" spans="1:6">
      <c r="A43" s="54"/>
      <c r="B43" s="54"/>
      <c r="C43" s="54"/>
      <c r="D43" s="54"/>
      <c r="E43" s="54"/>
    </row>
  </sheetData>
  <mergeCells count="9">
    <mergeCell ref="B17:F17"/>
    <mergeCell ref="B13:F13"/>
    <mergeCell ref="A19:F19"/>
    <mergeCell ref="A1:F1"/>
    <mergeCell ref="A2:F2"/>
    <mergeCell ref="A12:F12"/>
    <mergeCell ref="B14:F14"/>
    <mergeCell ref="B15:F15"/>
    <mergeCell ref="B16:F1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view="pageBreakPreview" zoomScale="145" zoomScaleNormal="85" zoomScaleSheetLayoutView="145" workbookViewId="0">
      <selection activeCell="D8" sqref="D8"/>
    </sheetView>
  </sheetViews>
  <sheetFormatPr baseColWidth="10" defaultColWidth="8.85546875" defaultRowHeight="15"/>
  <cols>
    <col min="1" max="1" width="45" customWidth="1"/>
    <col min="2" max="2" width="12.7109375" style="69" customWidth="1"/>
    <col min="3" max="3" width="16.5703125" style="69" customWidth="1"/>
    <col min="4" max="4" width="22.42578125" customWidth="1"/>
    <col min="5" max="5" width="22.5703125" customWidth="1"/>
    <col min="6" max="6" width="7" bestFit="1" customWidth="1"/>
    <col min="7" max="7" width="48.7109375" bestFit="1" customWidth="1"/>
    <col min="8" max="256" width="11.42578125" customWidth="1"/>
    <col min="257" max="257" width="45" customWidth="1"/>
    <col min="258" max="258" width="12.7109375" customWidth="1"/>
    <col min="259" max="259" width="16.5703125" customWidth="1"/>
    <col min="260" max="260" width="22.42578125" customWidth="1"/>
    <col min="261" max="261" width="22.5703125" customWidth="1"/>
    <col min="262" max="262" width="5.7109375" customWidth="1"/>
    <col min="263" max="512" width="11.42578125" customWidth="1"/>
    <col min="513" max="513" width="45" customWidth="1"/>
    <col min="514" max="514" width="12.7109375" customWidth="1"/>
    <col min="515" max="515" width="16.5703125" customWidth="1"/>
    <col min="516" max="516" width="22.42578125" customWidth="1"/>
    <col min="517" max="517" width="22.5703125" customWidth="1"/>
    <col min="518" max="518" width="5.7109375" customWidth="1"/>
    <col min="519" max="768" width="11.42578125" customWidth="1"/>
    <col min="769" max="769" width="45" customWidth="1"/>
    <col min="770" max="770" width="12.7109375" customWidth="1"/>
    <col min="771" max="771" width="16.5703125" customWidth="1"/>
    <col min="772" max="772" width="22.42578125" customWidth="1"/>
    <col min="773" max="773" width="22.5703125" customWidth="1"/>
    <col min="774" max="774" width="5.7109375" customWidth="1"/>
    <col min="775" max="1024" width="11.42578125" customWidth="1"/>
    <col min="1025" max="1025" width="45" customWidth="1"/>
    <col min="1026" max="1026" width="12.7109375" customWidth="1"/>
    <col min="1027" max="1027" width="16.5703125" customWidth="1"/>
    <col min="1028" max="1028" width="22.42578125" customWidth="1"/>
    <col min="1029" max="1029" width="22.5703125" customWidth="1"/>
    <col min="1030" max="1030" width="5.7109375" customWidth="1"/>
    <col min="1031" max="1280" width="11.42578125" customWidth="1"/>
    <col min="1281" max="1281" width="45" customWidth="1"/>
    <col min="1282" max="1282" width="12.7109375" customWidth="1"/>
    <col min="1283" max="1283" width="16.5703125" customWidth="1"/>
    <col min="1284" max="1284" width="22.42578125" customWidth="1"/>
    <col min="1285" max="1285" width="22.5703125" customWidth="1"/>
    <col min="1286" max="1286" width="5.7109375" customWidth="1"/>
    <col min="1287" max="1536" width="11.42578125" customWidth="1"/>
    <col min="1537" max="1537" width="45" customWidth="1"/>
    <col min="1538" max="1538" width="12.7109375" customWidth="1"/>
    <col min="1539" max="1539" width="16.5703125" customWidth="1"/>
    <col min="1540" max="1540" width="22.42578125" customWidth="1"/>
    <col min="1541" max="1541" width="22.5703125" customWidth="1"/>
    <col min="1542" max="1542" width="5.7109375" customWidth="1"/>
    <col min="1543" max="1792" width="11.42578125" customWidth="1"/>
    <col min="1793" max="1793" width="45" customWidth="1"/>
    <col min="1794" max="1794" width="12.7109375" customWidth="1"/>
    <col min="1795" max="1795" width="16.5703125" customWidth="1"/>
    <col min="1796" max="1796" width="22.42578125" customWidth="1"/>
    <col min="1797" max="1797" width="22.5703125" customWidth="1"/>
    <col min="1798" max="1798" width="5.7109375" customWidth="1"/>
    <col min="1799" max="2048" width="11.42578125" customWidth="1"/>
    <col min="2049" max="2049" width="45" customWidth="1"/>
    <col min="2050" max="2050" width="12.7109375" customWidth="1"/>
    <col min="2051" max="2051" width="16.5703125" customWidth="1"/>
    <col min="2052" max="2052" width="22.42578125" customWidth="1"/>
    <col min="2053" max="2053" width="22.5703125" customWidth="1"/>
    <col min="2054" max="2054" width="5.7109375" customWidth="1"/>
    <col min="2055" max="2304" width="11.42578125" customWidth="1"/>
    <col min="2305" max="2305" width="45" customWidth="1"/>
    <col min="2306" max="2306" width="12.7109375" customWidth="1"/>
    <col min="2307" max="2307" width="16.5703125" customWidth="1"/>
    <col min="2308" max="2308" width="22.42578125" customWidth="1"/>
    <col min="2309" max="2309" width="22.5703125" customWidth="1"/>
    <col min="2310" max="2310" width="5.7109375" customWidth="1"/>
    <col min="2311" max="2560" width="11.42578125" customWidth="1"/>
    <col min="2561" max="2561" width="45" customWidth="1"/>
    <col min="2562" max="2562" width="12.7109375" customWidth="1"/>
    <col min="2563" max="2563" width="16.5703125" customWidth="1"/>
    <col min="2564" max="2564" width="22.42578125" customWidth="1"/>
    <col min="2565" max="2565" width="22.5703125" customWidth="1"/>
    <col min="2566" max="2566" width="5.7109375" customWidth="1"/>
    <col min="2567" max="2816" width="11.42578125" customWidth="1"/>
    <col min="2817" max="2817" width="45" customWidth="1"/>
    <col min="2818" max="2818" width="12.7109375" customWidth="1"/>
    <col min="2819" max="2819" width="16.5703125" customWidth="1"/>
    <col min="2820" max="2820" width="22.42578125" customWidth="1"/>
    <col min="2821" max="2821" width="22.5703125" customWidth="1"/>
    <col min="2822" max="2822" width="5.7109375" customWidth="1"/>
    <col min="2823" max="3072" width="11.42578125" customWidth="1"/>
    <col min="3073" max="3073" width="45" customWidth="1"/>
    <col min="3074" max="3074" width="12.7109375" customWidth="1"/>
    <col min="3075" max="3075" width="16.5703125" customWidth="1"/>
    <col min="3076" max="3076" width="22.42578125" customWidth="1"/>
    <col min="3077" max="3077" width="22.5703125" customWidth="1"/>
    <col min="3078" max="3078" width="5.7109375" customWidth="1"/>
    <col min="3079" max="3328" width="11.42578125" customWidth="1"/>
    <col min="3329" max="3329" width="45" customWidth="1"/>
    <col min="3330" max="3330" width="12.7109375" customWidth="1"/>
    <col min="3331" max="3331" width="16.5703125" customWidth="1"/>
    <col min="3332" max="3332" width="22.42578125" customWidth="1"/>
    <col min="3333" max="3333" width="22.5703125" customWidth="1"/>
    <col min="3334" max="3334" width="5.7109375" customWidth="1"/>
    <col min="3335" max="3584" width="11.42578125" customWidth="1"/>
    <col min="3585" max="3585" width="45" customWidth="1"/>
    <col min="3586" max="3586" width="12.7109375" customWidth="1"/>
    <col min="3587" max="3587" width="16.5703125" customWidth="1"/>
    <col min="3588" max="3588" width="22.42578125" customWidth="1"/>
    <col min="3589" max="3589" width="22.5703125" customWidth="1"/>
    <col min="3590" max="3590" width="5.7109375" customWidth="1"/>
    <col min="3591" max="3840" width="11.42578125" customWidth="1"/>
    <col min="3841" max="3841" width="45" customWidth="1"/>
    <col min="3842" max="3842" width="12.7109375" customWidth="1"/>
    <col min="3843" max="3843" width="16.5703125" customWidth="1"/>
    <col min="3844" max="3844" width="22.42578125" customWidth="1"/>
    <col min="3845" max="3845" width="22.5703125" customWidth="1"/>
    <col min="3846" max="3846" width="5.7109375" customWidth="1"/>
    <col min="3847" max="4096" width="11.42578125" customWidth="1"/>
    <col min="4097" max="4097" width="45" customWidth="1"/>
    <col min="4098" max="4098" width="12.7109375" customWidth="1"/>
    <col min="4099" max="4099" width="16.5703125" customWidth="1"/>
    <col min="4100" max="4100" width="22.42578125" customWidth="1"/>
    <col min="4101" max="4101" width="22.5703125" customWidth="1"/>
    <col min="4102" max="4102" width="5.7109375" customWidth="1"/>
    <col min="4103" max="4352" width="11.42578125" customWidth="1"/>
    <col min="4353" max="4353" width="45" customWidth="1"/>
    <col min="4354" max="4354" width="12.7109375" customWidth="1"/>
    <col min="4355" max="4355" width="16.5703125" customWidth="1"/>
    <col min="4356" max="4356" width="22.42578125" customWidth="1"/>
    <col min="4357" max="4357" width="22.5703125" customWidth="1"/>
    <col min="4358" max="4358" width="5.7109375" customWidth="1"/>
    <col min="4359" max="4608" width="11.42578125" customWidth="1"/>
    <col min="4609" max="4609" width="45" customWidth="1"/>
    <col min="4610" max="4610" width="12.7109375" customWidth="1"/>
    <col min="4611" max="4611" width="16.5703125" customWidth="1"/>
    <col min="4612" max="4612" width="22.42578125" customWidth="1"/>
    <col min="4613" max="4613" width="22.5703125" customWidth="1"/>
    <col min="4614" max="4614" width="5.7109375" customWidth="1"/>
    <col min="4615" max="4864" width="11.42578125" customWidth="1"/>
    <col min="4865" max="4865" width="45" customWidth="1"/>
    <col min="4866" max="4866" width="12.7109375" customWidth="1"/>
    <col min="4867" max="4867" width="16.5703125" customWidth="1"/>
    <col min="4868" max="4868" width="22.42578125" customWidth="1"/>
    <col min="4869" max="4869" width="22.5703125" customWidth="1"/>
    <col min="4870" max="4870" width="5.7109375" customWidth="1"/>
    <col min="4871" max="5120" width="11.42578125" customWidth="1"/>
    <col min="5121" max="5121" width="45" customWidth="1"/>
    <col min="5122" max="5122" width="12.7109375" customWidth="1"/>
    <col min="5123" max="5123" width="16.5703125" customWidth="1"/>
    <col min="5124" max="5124" width="22.42578125" customWidth="1"/>
    <col min="5125" max="5125" width="22.5703125" customWidth="1"/>
    <col min="5126" max="5126" width="5.7109375" customWidth="1"/>
    <col min="5127" max="5376" width="11.42578125" customWidth="1"/>
    <col min="5377" max="5377" width="45" customWidth="1"/>
    <col min="5378" max="5378" width="12.7109375" customWidth="1"/>
    <col min="5379" max="5379" width="16.5703125" customWidth="1"/>
    <col min="5380" max="5380" width="22.42578125" customWidth="1"/>
    <col min="5381" max="5381" width="22.5703125" customWidth="1"/>
    <col min="5382" max="5382" width="5.7109375" customWidth="1"/>
    <col min="5383" max="5632" width="11.42578125" customWidth="1"/>
    <col min="5633" max="5633" width="45" customWidth="1"/>
    <col min="5634" max="5634" width="12.7109375" customWidth="1"/>
    <col min="5635" max="5635" width="16.5703125" customWidth="1"/>
    <col min="5636" max="5636" width="22.42578125" customWidth="1"/>
    <col min="5637" max="5637" width="22.5703125" customWidth="1"/>
    <col min="5638" max="5638" width="5.7109375" customWidth="1"/>
    <col min="5639" max="5888" width="11.42578125" customWidth="1"/>
    <col min="5889" max="5889" width="45" customWidth="1"/>
    <col min="5890" max="5890" width="12.7109375" customWidth="1"/>
    <col min="5891" max="5891" width="16.5703125" customWidth="1"/>
    <col min="5892" max="5892" width="22.42578125" customWidth="1"/>
    <col min="5893" max="5893" width="22.5703125" customWidth="1"/>
    <col min="5894" max="5894" width="5.7109375" customWidth="1"/>
    <col min="5895" max="6144" width="11.42578125" customWidth="1"/>
    <col min="6145" max="6145" width="45" customWidth="1"/>
    <col min="6146" max="6146" width="12.7109375" customWidth="1"/>
    <col min="6147" max="6147" width="16.5703125" customWidth="1"/>
    <col min="6148" max="6148" width="22.42578125" customWidth="1"/>
    <col min="6149" max="6149" width="22.5703125" customWidth="1"/>
    <col min="6150" max="6150" width="5.7109375" customWidth="1"/>
    <col min="6151" max="6400" width="11.42578125" customWidth="1"/>
    <col min="6401" max="6401" width="45" customWidth="1"/>
    <col min="6402" max="6402" width="12.7109375" customWidth="1"/>
    <col min="6403" max="6403" width="16.5703125" customWidth="1"/>
    <col min="6404" max="6404" width="22.42578125" customWidth="1"/>
    <col min="6405" max="6405" width="22.5703125" customWidth="1"/>
    <col min="6406" max="6406" width="5.7109375" customWidth="1"/>
    <col min="6407" max="6656" width="11.42578125" customWidth="1"/>
    <col min="6657" max="6657" width="45" customWidth="1"/>
    <col min="6658" max="6658" width="12.7109375" customWidth="1"/>
    <col min="6659" max="6659" width="16.5703125" customWidth="1"/>
    <col min="6660" max="6660" width="22.42578125" customWidth="1"/>
    <col min="6661" max="6661" width="22.5703125" customWidth="1"/>
    <col min="6662" max="6662" width="5.7109375" customWidth="1"/>
    <col min="6663" max="6912" width="11.42578125" customWidth="1"/>
    <col min="6913" max="6913" width="45" customWidth="1"/>
    <col min="6914" max="6914" width="12.7109375" customWidth="1"/>
    <col min="6915" max="6915" width="16.5703125" customWidth="1"/>
    <col min="6916" max="6916" width="22.42578125" customWidth="1"/>
    <col min="6917" max="6917" width="22.5703125" customWidth="1"/>
    <col min="6918" max="6918" width="5.7109375" customWidth="1"/>
    <col min="6919" max="7168" width="11.42578125" customWidth="1"/>
    <col min="7169" max="7169" width="45" customWidth="1"/>
    <col min="7170" max="7170" width="12.7109375" customWidth="1"/>
    <col min="7171" max="7171" width="16.5703125" customWidth="1"/>
    <col min="7172" max="7172" width="22.42578125" customWidth="1"/>
    <col min="7173" max="7173" width="22.5703125" customWidth="1"/>
    <col min="7174" max="7174" width="5.7109375" customWidth="1"/>
    <col min="7175" max="7424" width="11.42578125" customWidth="1"/>
    <col min="7425" max="7425" width="45" customWidth="1"/>
    <col min="7426" max="7426" width="12.7109375" customWidth="1"/>
    <col min="7427" max="7427" width="16.5703125" customWidth="1"/>
    <col min="7428" max="7428" width="22.42578125" customWidth="1"/>
    <col min="7429" max="7429" width="22.5703125" customWidth="1"/>
    <col min="7430" max="7430" width="5.7109375" customWidth="1"/>
    <col min="7431" max="7680" width="11.42578125" customWidth="1"/>
    <col min="7681" max="7681" width="45" customWidth="1"/>
    <col min="7682" max="7682" width="12.7109375" customWidth="1"/>
    <col min="7683" max="7683" width="16.5703125" customWidth="1"/>
    <col min="7684" max="7684" width="22.42578125" customWidth="1"/>
    <col min="7685" max="7685" width="22.5703125" customWidth="1"/>
    <col min="7686" max="7686" width="5.7109375" customWidth="1"/>
    <col min="7687" max="7936" width="11.42578125" customWidth="1"/>
    <col min="7937" max="7937" width="45" customWidth="1"/>
    <col min="7938" max="7938" width="12.7109375" customWidth="1"/>
    <col min="7939" max="7939" width="16.5703125" customWidth="1"/>
    <col min="7940" max="7940" width="22.42578125" customWidth="1"/>
    <col min="7941" max="7941" width="22.5703125" customWidth="1"/>
    <col min="7942" max="7942" width="5.7109375" customWidth="1"/>
    <col min="7943" max="8192" width="11.42578125" customWidth="1"/>
    <col min="8193" max="8193" width="45" customWidth="1"/>
    <col min="8194" max="8194" width="12.7109375" customWidth="1"/>
    <col min="8195" max="8195" width="16.5703125" customWidth="1"/>
    <col min="8196" max="8196" width="22.42578125" customWidth="1"/>
    <col min="8197" max="8197" width="22.5703125" customWidth="1"/>
    <col min="8198" max="8198" width="5.7109375" customWidth="1"/>
    <col min="8199" max="8448" width="11.42578125" customWidth="1"/>
    <col min="8449" max="8449" width="45" customWidth="1"/>
    <col min="8450" max="8450" width="12.7109375" customWidth="1"/>
    <col min="8451" max="8451" width="16.5703125" customWidth="1"/>
    <col min="8452" max="8452" width="22.42578125" customWidth="1"/>
    <col min="8453" max="8453" width="22.5703125" customWidth="1"/>
    <col min="8454" max="8454" width="5.7109375" customWidth="1"/>
    <col min="8455" max="8704" width="11.42578125" customWidth="1"/>
    <col min="8705" max="8705" width="45" customWidth="1"/>
    <col min="8706" max="8706" width="12.7109375" customWidth="1"/>
    <col min="8707" max="8707" width="16.5703125" customWidth="1"/>
    <col min="8708" max="8708" width="22.42578125" customWidth="1"/>
    <col min="8709" max="8709" width="22.5703125" customWidth="1"/>
    <col min="8710" max="8710" width="5.7109375" customWidth="1"/>
    <col min="8711" max="8960" width="11.42578125" customWidth="1"/>
    <col min="8961" max="8961" width="45" customWidth="1"/>
    <col min="8962" max="8962" width="12.7109375" customWidth="1"/>
    <col min="8963" max="8963" width="16.5703125" customWidth="1"/>
    <col min="8964" max="8964" width="22.42578125" customWidth="1"/>
    <col min="8965" max="8965" width="22.5703125" customWidth="1"/>
    <col min="8966" max="8966" width="5.7109375" customWidth="1"/>
    <col min="8967" max="9216" width="11.42578125" customWidth="1"/>
    <col min="9217" max="9217" width="45" customWidth="1"/>
    <col min="9218" max="9218" width="12.7109375" customWidth="1"/>
    <col min="9219" max="9219" width="16.5703125" customWidth="1"/>
    <col min="9220" max="9220" width="22.42578125" customWidth="1"/>
    <col min="9221" max="9221" width="22.5703125" customWidth="1"/>
    <col min="9222" max="9222" width="5.7109375" customWidth="1"/>
    <col min="9223" max="9472" width="11.42578125" customWidth="1"/>
    <col min="9473" max="9473" width="45" customWidth="1"/>
    <col min="9474" max="9474" width="12.7109375" customWidth="1"/>
    <col min="9475" max="9475" width="16.5703125" customWidth="1"/>
    <col min="9476" max="9476" width="22.42578125" customWidth="1"/>
    <col min="9477" max="9477" width="22.5703125" customWidth="1"/>
    <col min="9478" max="9478" width="5.7109375" customWidth="1"/>
    <col min="9479" max="9728" width="11.42578125" customWidth="1"/>
    <col min="9729" max="9729" width="45" customWidth="1"/>
    <col min="9730" max="9730" width="12.7109375" customWidth="1"/>
    <col min="9731" max="9731" width="16.5703125" customWidth="1"/>
    <col min="9732" max="9732" width="22.42578125" customWidth="1"/>
    <col min="9733" max="9733" width="22.5703125" customWidth="1"/>
    <col min="9734" max="9734" width="5.7109375" customWidth="1"/>
    <col min="9735" max="9984" width="11.42578125" customWidth="1"/>
    <col min="9985" max="9985" width="45" customWidth="1"/>
    <col min="9986" max="9986" width="12.7109375" customWidth="1"/>
    <col min="9987" max="9987" width="16.5703125" customWidth="1"/>
    <col min="9988" max="9988" width="22.42578125" customWidth="1"/>
    <col min="9989" max="9989" width="22.5703125" customWidth="1"/>
    <col min="9990" max="9990" width="5.7109375" customWidth="1"/>
    <col min="9991" max="10240" width="11.42578125" customWidth="1"/>
    <col min="10241" max="10241" width="45" customWidth="1"/>
    <col min="10242" max="10242" width="12.7109375" customWidth="1"/>
    <col min="10243" max="10243" width="16.5703125" customWidth="1"/>
    <col min="10244" max="10244" width="22.42578125" customWidth="1"/>
    <col min="10245" max="10245" width="22.5703125" customWidth="1"/>
    <col min="10246" max="10246" width="5.7109375" customWidth="1"/>
    <col min="10247" max="10496" width="11.42578125" customWidth="1"/>
    <col min="10497" max="10497" width="45" customWidth="1"/>
    <col min="10498" max="10498" width="12.7109375" customWidth="1"/>
    <col min="10499" max="10499" width="16.5703125" customWidth="1"/>
    <col min="10500" max="10500" width="22.42578125" customWidth="1"/>
    <col min="10501" max="10501" width="22.5703125" customWidth="1"/>
    <col min="10502" max="10502" width="5.7109375" customWidth="1"/>
    <col min="10503" max="10752" width="11.42578125" customWidth="1"/>
    <col min="10753" max="10753" width="45" customWidth="1"/>
    <col min="10754" max="10754" width="12.7109375" customWidth="1"/>
    <col min="10755" max="10755" width="16.5703125" customWidth="1"/>
    <col min="10756" max="10756" width="22.42578125" customWidth="1"/>
    <col min="10757" max="10757" width="22.5703125" customWidth="1"/>
    <col min="10758" max="10758" width="5.7109375" customWidth="1"/>
    <col min="10759" max="11008" width="11.42578125" customWidth="1"/>
    <col min="11009" max="11009" width="45" customWidth="1"/>
    <col min="11010" max="11010" width="12.7109375" customWidth="1"/>
    <col min="11011" max="11011" width="16.5703125" customWidth="1"/>
    <col min="11012" max="11012" width="22.42578125" customWidth="1"/>
    <col min="11013" max="11013" width="22.5703125" customWidth="1"/>
    <col min="11014" max="11014" width="5.7109375" customWidth="1"/>
    <col min="11015" max="11264" width="11.42578125" customWidth="1"/>
    <col min="11265" max="11265" width="45" customWidth="1"/>
    <col min="11266" max="11266" width="12.7109375" customWidth="1"/>
    <col min="11267" max="11267" width="16.5703125" customWidth="1"/>
    <col min="11268" max="11268" width="22.42578125" customWidth="1"/>
    <col min="11269" max="11269" width="22.5703125" customWidth="1"/>
    <col min="11270" max="11270" width="5.7109375" customWidth="1"/>
    <col min="11271" max="11520" width="11.42578125" customWidth="1"/>
    <col min="11521" max="11521" width="45" customWidth="1"/>
    <col min="11522" max="11522" width="12.7109375" customWidth="1"/>
    <col min="11523" max="11523" width="16.5703125" customWidth="1"/>
    <col min="11524" max="11524" width="22.42578125" customWidth="1"/>
    <col min="11525" max="11525" width="22.5703125" customWidth="1"/>
    <col min="11526" max="11526" width="5.7109375" customWidth="1"/>
    <col min="11527" max="11776" width="11.42578125" customWidth="1"/>
    <col min="11777" max="11777" width="45" customWidth="1"/>
    <col min="11778" max="11778" width="12.7109375" customWidth="1"/>
    <col min="11779" max="11779" width="16.5703125" customWidth="1"/>
    <col min="11780" max="11780" width="22.42578125" customWidth="1"/>
    <col min="11781" max="11781" width="22.5703125" customWidth="1"/>
    <col min="11782" max="11782" width="5.7109375" customWidth="1"/>
    <col min="11783" max="12032" width="11.42578125" customWidth="1"/>
    <col min="12033" max="12033" width="45" customWidth="1"/>
    <col min="12034" max="12034" width="12.7109375" customWidth="1"/>
    <col min="12035" max="12035" width="16.5703125" customWidth="1"/>
    <col min="12036" max="12036" width="22.42578125" customWidth="1"/>
    <col min="12037" max="12037" width="22.5703125" customWidth="1"/>
    <col min="12038" max="12038" width="5.7109375" customWidth="1"/>
    <col min="12039" max="12288" width="11.42578125" customWidth="1"/>
    <col min="12289" max="12289" width="45" customWidth="1"/>
    <col min="12290" max="12290" width="12.7109375" customWidth="1"/>
    <col min="12291" max="12291" width="16.5703125" customWidth="1"/>
    <col min="12292" max="12292" width="22.42578125" customWidth="1"/>
    <col min="12293" max="12293" width="22.5703125" customWidth="1"/>
    <col min="12294" max="12294" width="5.7109375" customWidth="1"/>
    <col min="12295" max="12544" width="11.42578125" customWidth="1"/>
    <col min="12545" max="12545" width="45" customWidth="1"/>
    <col min="12546" max="12546" width="12.7109375" customWidth="1"/>
    <col min="12547" max="12547" width="16.5703125" customWidth="1"/>
    <col min="12548" max="12548" width="22.42578125" customWidth="1"/>
    <col min="12549" max="12549" width="22.5703125" customWidth="1"/>
    <col min="12550" max="12550" width="5.7109375" customWidth="1"/>
    <col min="12551" max="12800" width="11.42578125" customWidth="1"/>
    <col min="12801" max="12801" width="45" customWidth="1"/>
    <col min="12802" max="12802" width="12.7109375" customWidth="1"/>
    <col min="12803" max="12803" width="16.5703125" customWidth="1"/>
    <col min="12804" max="12804" width="22.42578125" customWidth="1"/>
    <col min="12805" max="12805" width="22.5703125" customWidth="1"/>
    <col min="12806" max="12806" width="5.7109375" customWidth="1"/>
    <col min="12807" max="13056" width="11.42578125" customWidth="1"/>
    <col min="13057" max="13057" width="45" customWidth="1"/>
    <col min="13058" max="13058" width="12.7109375" customWidth="1"/>
    <col min="13059" max="13059" width="16.5703125" customWidth="1"/>
    <col min="13060" max="13060" width="22.42578125" customWidth="1"/>
    <col min="13061" max="13061" width="22.5703125" customWidth="1"/>
    <col min="13062" max="13062" width="5.7109375" customWidth="1"/>
    <col min="13063" max="13312" width="11.42578125" customWidth="1"/>
    <col min="13313" max="13313" width="45" customWidth="1"/>
    <col min="13314" max="13314" width="12.7109375" customWidth="1"/>
    <col min="13315" max="13315" width="16.5703125" customWidth="1"/>
    <col min="13316" max="13316" width="22.42578125" customWidth="1"/>
    <col min="13317" max="13317" width="22.5703125" customWidth="1"/>
    <col min="13318" max="13318" width="5.7109375" customWidth="1"/>
    <col min="13319" max="13568" width="11.42578125" customWidth="1"/>
    <col min="13569" max="13569" width="45" customWidth="1"/>
    <col min="13570" max="13570" width="12.7109375" customWidth="1"/>
    <col min="13571" max="13571" width="16.5703125" customWidth="1"/>
    <col min="13572" max="13572" width="22.42578125" customWidth="1"/>
    <col min="13573" max="13573" width="22.5703125" customWidth="1"/>
    <col min="13574" max="13574" width="5.7109375" customWidth="1"/>
    <col min="13575" max="13824" width="11.42578125" customWidth="1"/>
    <col min="13825" max="13825" width="45" customWidth="1"/>
    <col min="13826" max="13826" width="12.7109375" customWidth="1"/>
    <col min="13827" max="13827" width="16.5703125" customWidth="1"/>
    <col min="13828" max="13828" width="22.42578125" customWidth="1"/>
    <col min="13829" max="13829" width="22.5703125" customWidth="1"/>
    <col min="13830" max="13830" width="5.7109375" customWidth="1"/>
    <col min="13831" max="14080" width="11.42578125" customWidth="1"/>
    <col min="14081" max="14081" width="45" customWidth="1"/>
    <col min="14082" max="14082" width="12.7109375" customWidth="1"/>
    <col min="14083" max="14083" width="16.5703125" customWidth="1"/>
    <col min="14084" max="14084" width="22.42578125" customWidth="1"/>
    <col min="14085" max="14085" width="22.5703125" customWidth="1"/>
    <col min="14086" max="14086" width="5.7109375" customWidth="1"/>
    <col min="14087" max="14336" width="11.42578125" customWidth="1"/>
    <col min="14337" max="14337" width="45" customWidth="1"/>
    <col min="14338" max="14338" width="12.7109375" customWidth="1"/>
    <col min="14339" max="14339" width="16.5703125" customWidth="1"/>
    <col min="14340" max="14340" width="22.42578125" customWidth="1"/>
    <col min="14341" max="14341" width="22.5703125" customWidth="1"/>
    <col min="14342" max="14342" width="5.7109375" customWidth="1"/>
    <col min="14343" max="14592" width="11.42578125" customWidth="1"/>
    <col min="14593" max="14593" width="45" customWidth="1"/>
    <col min="14594" max="14594" width="12.7109375" customWidth="1"/>
    <col min="14595" max="14595" width="16.5703125" customWidth="1"/>
    <col min="14596" max="14596" width="22.42578125" customWidth="1"/>
    <col min="14597" max="14597" width="22.5703125" customWidth="1"/>
    <col min="14598" max="14598" width="5.7109375" customWidth="1"/>
    <col min="14599" max="14848" width="11.42578125" customWidth="1"/>
    <col min="14849" max="14849" width="45" customWidth="1"/>
    <col min="14850" max="14850" width="12.7109375" customWidth="1"/>
    <col min="14851" max="14851" width="16.5703125" customWidth="1"/>
    <col min="14852" max="14852" width="22.42578125" customWidth="1"/>
    <col min="14853" max="14853" width="22.5703125" customWidth="1"/>
    <col min="14854" max="14854" width="5.7109375" customWidth="1"/>
    <col min="14855" max="15104" width="11.42578125" customWidth="1"/>
    <col min="15105" max="15105" width="45" customWidth="1"/>
    <col min="15106" max="15106" width="12.7109375" customWidth="1"/>
    <col min="15107" max="15107" width="16.5703125" customWidth="1"/>
    <col min="15108" max="15108" width="22.42578125" customWidth="1"/>
    <col min="15109" max="15109" width="22.5703125" customWidth="1"/>
    <col min="15110" max="15110" width="5.7109375" customWidth="1"/>
    <col min="15111" max="15360" width="11.42578125" customWidth="1"/>
    <col min="15361" max="15361" width="45" customWidth="1"/>
    <col min="15362" max="15362" width="12.7109375" customWidth="1"/>
    <col min="15363" max="15363" width="16.5703125" customWidth="1"/>
    <col min="15364" max="15364" width="22.42578125" customWidth="1"/>
    <col min="15365" max="15365" width="22.5703125" customWidth="1"/>
    <col min="15366" max="15366" width="5.7109375" customWidth="1"/>
    <col min="15367" max="15616" width="11.42578125" customWidth="1"/>
    <col min="15617" max="15617" width="45" customWidth="1"/>
    <col min="15618" max="15618" width="12.7109375" customWidth="1"/>
    <col min="15619" max="15619" width="16.5703125" customWidth="1"/>
    <col min="15620" max="15620" width="22.42578125" customWidth="1"/>
    <col min="15621" max="15621" width="22.5703125" customWidth="1"/>
    <col min="15622" max="15622" width="5.7109375" customWidth="1"/>
    <col min="15623" max="15872" width="11.42578125" customWidth="1"/>
    <col min="15873" max="15873" width="45" customWidth="1"/>
    <col min="15874" max="15874" width="12.7109375" customWidth="1"/>
    <col min="15875" max="15875" width="16.5703125" customWidth="1"/>
    <col min="15876" max="15876" width="22.42578125" customWidth="1"/>
    <col min="15877" max="15877" width="22.5703125" customWidth="1"/>
    <col min="15878" max="15878" width="5.7109375" customWidth="1"/>
    <col min="15879" max="16128" width="11.42578125" customWidth="1"/>
    <col min="16129" max="16129" width="45" customWidth="1"/>
    <col min="16130" max="16130" width="12.7109375" customWidth="1"/>
    <col min="16131" max="16131" width="16.5703125" customWidth="1"/>
    <col min="16132" max="16132" width="22.42578125" customWidth="1"/>
    <col min="16133" max="16133" width="22.5703125" customWidth="1"/>
    <col min="16134" max="16134" width="5.7109375" customWidth="1"/>
    <col min="16135" max="16384" width="11.42578125" customWidth="1"/>
  </cols>
  <sheetData>
    <row r="1" spans="1:7" ht="15" customHeight="1">
      <c r="A1" s="264" t="s">
        <v>69</v>
      </c>
      <c r="B1" s="264" t="s">
        <v>70</v>
      </c>
      <c r="C1" s="266" t="s">
        <v>16</v>
      </c>
      <c r="D1" s="268" t="s">
        <v>71</v>
      </c>
      <c r="E1" s="270" t="s">
        <v>72</v>
      </c>
      <c r="F1" s="30"/>
    </row>
    <row r="2" spans="1:7">
      <c r="A2" s="265"/>
      <c r="B2" s="265"/>
      <c r="C2" s="267"/>
      <c r="D2" s="269"/>
      <c r="E2" s="271"/>
    </row>
    <row r="3" spans="1:7">
      <c r="A3" s="33"/>
      <c r="B3" s="66"/>
      <c r="C3" s="67"/>
      <c r="D3" s="31"/>
      <c r="E3" s="31"/>
      <c r="F3" s="61"/>
      <c r="G3" s="62"/>
    </row>
    <row r="4" spans="1:7">
      <c r="A4" s="63"/>
      <c r="B4" s="66"/>
      <c r="C4" s="67"/>
      <c r="D4" s="31"/>
      <c r="E4" s="31"/>
      <c r="F4" s="61"/>
      <c r="G4" s="62"/>
    </row>
    <row r="5" spans="1:7">
      <c r="A5" s="33"/>
      <c r="B5" s="66"/>
      <c r="C5" s="67"/>
      <c r="D5" s="31"/>
      <c r="E5" s="31"/>
      <c r="F5" s="61"/>
      <c r="G5" s="62"/>
    </row>
    <row r="6" spans="1:7">
      <c r="A6" s="33"/>
      <c r="B6" s="66"/>
      <c r="C6" s="67"/>
      <c r="D6" s="31"/>
      <c r="E6" s="31"/>
      <c r="F6" s="61"/>
      <c r="G6" s="62"/>
    </row>
    <row r="7" spans="1:7">
      <c r="A7" s="33"/>
      <c r="B7" s="66"/>
      <c r="C7" s="67"/>
      <c r="D7" s="31"/>
      <c r="E7" s="31"/>
      <c r="F7" s="61"/>
      <c r="G7" s="62"/>
    </row>
    <row r="8" spans="1:7">
      <c r="A8" s="33"/>
      <c r="B8" s="66"/>
      <c r="C8" s="67"/>
      <c r="D8" s="31"/>
      <c r="E8" s="31"/>
      <c r="F8" s="61"/>
      <c r="G8" s="62"/>
    </row>
    <row r="9" spans="1:7" ht="18" customHeight="1">
      <c r="A9" s="33"/>
      <c r="B9" s="66"/>
      <c r="C9" s="67"/>
      <c r="D9" s="31"/>
      <c r="E9" s="31"/>
      <c r="F9" s="61"/>
      <c r="G9" s="62"/>
    </row>
    <row r="10" spans="1:7" ht="18.75" customHeight="1">
      <c r="A10" s="33"/>
      <c r="B10" s="66"/>
      <c r="C10" s="67"/>
      <c r="D10" s="31"/>
      <c r="E10" s="31"/>
      <c r="F10" s="61"/>
      <c r="G10" s="62"/>
    </row>
    <row r="11" spans="1:7" ht="20.25" customHeight="1">
      <c r="A11" s="33"/>
      <c r="B11" s="66"/>
      <c r="C11" s="67"/>
      <c r="D11" s="31"/>
      <c r="E11" s="31"/>
      <c r="F11" s="61"/>
      <c r="G11" s="62"/>
    </row>
    <row r="12" spans="1:7" ht="18.75" customHeight="1">
      <c r="A12" s="33"/>
      <c r="B12" s="66"/>
      <c r="C12" s="67"/>
      <c r="D12" s="31"/>
      <c r="E12" s="31"/>
    </row>
    <row r="13" spans="1:7">
      <c r="A13" s="33"/>
      <c r="B13" s="66"/>
      <c r="C13" s="67"/>
      <c r="D13" s="31"/>
      <c r="E13" s="31"/>
      <c r="F13" s="61"/>
      <c r="G13" s="62"/>
    </row>
    <row r="14" spans="1:7">
      <c r="A14" s="33"/>
      <c r="B14" s="66"/>
      <c r="C14" s="67"/>
      <c r="D14" s="31"/>
      <c r="E14" s="31"/>
      <c r="F14" s="61"/>
      <c r="G14" s="62"/>
    </row>
    <row r="15" spans="1:7">
      <c r="A15" s="33"/>
      <c r="B15" s="66"/>
      <c r="C15" s="67"/>
      <c r="D15" s="31"/>
      <c r="E15" s="31"/>
      <c r="F15" s="61"/>
      <c r="G15" s="62"/>
    </row>
    <row r="16" spans="1:7">
      <c r="A16" s="33"/>
      <c r="B16" s="66"/>
      <c r="C16" s="67"/>
      <c r="D16" s="31"/>
      <c r="E16" s="31"/>
      <c r="F16" s="61"/>
      <c r="G16" s="62"/>
    </row>
    <row r="17" spans="1:7">
      <c r="A17" s="33"/>
      <c r="B17" s="66"/>
      <c r="C17" s="67"/>
      <c r="D17" s="31"/>
      <c r="E17" s="31"/>
    </row>
    <row r="18" spans="1:7">
      <c r="A18" s="33"/>
      <c r="B18" s="66"/>
      <c r="C18" s="67"/>
      <c r="D18" s="31"/>
      <c r="E18" s="31"/>
    </row>
    <row r="19" spans="1:7">
      <c r="A19" s="33"/>
      <c r="B19" s="66"/>
      <c r="C19" s="67"/>
      <c r="D19" s="31"/>
      <c r="E19" s="31"/>
      <c r="F19" s="61"/>
      <c r="G19" s="62"/>
    </row>
    <row r="20" spans="1:7">
      <c r="A20" s="33"/>
      <c r="B20" s="66"/>
      <c r="C20" s="67"/>
      <c r="D20" s="31"/>
      <c r="E20" s="31"/>
      <c r="F20" s="61"/>
      <c r="G20" s="62"/>
    </row>
    <row r="21" spans="1:7">
      <c r="A21" s="33"/>
      <c r="B21" s="66"/>
      <c r="C21" s="67"/>
      <c r="D21" s="31"/>
      <c r="E21" s="31"/>
      <c r="F21" s="61"/>
      <c r="G21" s="62"/>
    </row>
    <row r="22" spans="1:7">
      <c r="A22" s="33"/>
      <c r="B22" s="66"/>
      <c r="C22" s="67"/>
      <c r="D22" s="31"/>
      <c r="E22" s="31"/>
      <c r="F22" s="61"/>
      <c r="G22" s="62"/>
    </row>
    <row r="23" spans="1:7">
      <c r="A23" s="33"/>
      <c r="B23" s="66"/>
      <c r="C23" s="67"/>
      <c r="D23" s="31"/>
      <c r="E23" s="31"/>
      <c r="F23" s="61"/>
      <c r="G23" s="62"/>
    </row>
    <row r="24" spans="1:7">
      <c r="A24" s="33"/>
      <c r="B24" s="66"/>
      <c r="C24" s="67"/>
      <c r="D24" s="31"/>
      <c r="E24" s="31"/>
      <c r="F24" s="61"/>
      <c r="G24" s="62"/>
    </row>
    <row r="25" spans="1:7" hidden="1">
      <c r="A25" s="34"/>
      <c r="B25" s="66"/>
      <c r="C25" s="68"/>
      <c r="D25" s="32"/>
      <c r="E25" s="31"/>
    </row>
    <row r="26" spans="1:7" hidden="1">
      <c r="A26" s="33"/>
      <c r="B26" s="66"/>
      <c r="C26" s="67"/>
      <c r="D26" s="31"/>
      <c r="E26" s="31"/>
    </row>
    <row r="27" spans="1:7" hidden="1">
      <c r="A27" s="33"/>
      <c r="B27" s="66"/>
      <c r="C27" s="67"/>
      <c r="D27" s="31"/>
      <c r="E27" s="31"/>
    </row>
    <row r="28" spans="1:7" hidden="1">
      <c r="A28" s="33"/>
      <c r="B28" s="66"/>
      <c r="C28" s="67"/>
      <c r="D28" s="31"/>
      <c r="E28" s="31"/>
    </row>
    <row r="29" spans="1:7" hidden="1">
      <c r="A29" s="33"/>
      <c r="B29" s="66"/>
      <c r="C29" s="67"/>
      <c r="D29" s="31"/>
      <c r="E29" s="31"/>
    </row>
    <row r="30" spans="1:7" hidden="1">
      <c r="A30" s="33"/>
      <c r="B30" s="66"/>
      <c r="C30" s="67"/>
      <c r="D30" s="31"/>
      <c r="E30" s="31"/>
    </row>
    <row r="31" spans="1:7" hidden="1">
      <c r="A31" s="33"/>
      <c r="B31" s="66"/>
      <c r="C31" s="67"/>
      <c r="D31" s="31"/>
      <c r="E31" s="31"/>
    </row>
    <row r="32" spans="1:7" hidden="1">
      <c r="A32" s="33"/>
      <c r="B32" s="66"/>
      <c r="C32" s="67"/>
      <c r="D32" s="31"/>
      <c r="E32" s="31"/>
    </row>
    <row r="33" spans="1:7" hidden="1">
      <c r="A33" s="33"/>
      <c r="B33" s="66"/>
      <c r="C33" s="67"/>
      <c r="D33" s="31"/>
      <c r="E33" s="31"/>
    </row>
    <row r="34" spans="1:7" hidden="1">
      <c r="A34" s="33"/>
      <c r="B34" s="66"/>
      <c r="C34" s="67"/>
      <c r="D34" s="31"/>
      <c r="E34" s="31"/>
    </row>
    <row r="35" spans="1:7" hidden="1">
      <c r="A35" s="33"/>
      <c r="B35" s="66"/>
      <c r="C35" s="67"/>
      <c r="D35" s="31"/>
      <c r="E35" s="31"/>
    </row>
    <row r="36" spans="1:7" hidden="1">
      <c r="A36" s="33"/>
      <c r="B36" s="66"/>
      <c r="C36" s="67"/>
      <c r="D36" s="31"/>
      <c r="E36" s="31"/>
    </row>
    <row r="37" spans="1:7" hidden="1">
      <c r="A37" s="33"/>
      <c r="B37" s="66"/>
      <c r="C37" s="67"/>
      <c r="D37" s="31"/>
      <c r="E37" s="31"/>
    </row>
    <row r="38" spans="1:7" hidden="1">
      <c r="A38" s="33"/>
      <c r="B38" s="66"/>
      <c r="C38" s="67"/>
      <c r="D38" s="31"/>
      <c r="E38" s="31"/>
    </row>
    <row r="39" spans="1:7" hidden="1">
      <c r="A39" s="33"/>
      <c r="B39" s="66"/>
      <c r="C39" s="67"/>
      <c r="D39" s="31"/>
      <c r="E39" s="31"/>
    </row>
    <row r="40" spans="1:7" hidden="1">
      <c r="A40" s="33"/>
      <c r="B40" s="66"/>
      <c r="C40" s="67"/>
      <c r="D40" s="31"/>
      <c r="E40" s="31"/>
    </row>
    <row r="41" spans="1:7" hidden="1">
      <c r="A41" s="33"/>
      <c r="B41" s="66"/>
      <c r="C41" s="67"/>
      <c r="D41" s="31"/>
      <c r="E41" s="31"/>
    </row>
    <row r="42" spans="1:7" hidden="1">
      <c r="A42" s="33"/>
      <c r="B42" s="66"/>
      <c r="C42" s="67"/>
      <c r="D42" s="31"/>
      <c r="E42" s="31"/>
    </row>
    <row r="43" spans="1:7" hidden="1">
      <c r="A43" s="33"/>
      <c r="B43" s="66"/>
      <c r="C43" s="67"/>
      <c r="D43" s="31"/>
      <c r="E43" s="31"/>
    </row>
    <row r="44" spans="1:7" hidden="1">
      <c r="A44" s="33"/>
      <c r="B44" s="66"/>
      <c r="C44" s="67"/>
      <c r="D44" s="31"/>
      <c r="E44" s="31"/>
    </row>
    <row r="45" spans="1:7" hidden="1">
      <c r="A45" s="33"/>
      <c r="B45" s="66"/>
      <c r="C45" s="67"/>
      <c r="D45" s="31"/>
      <c r="E45" s="31"/>
    </row>
    <row r="46" spans="1:7" hidden="1">
      <c r="A46" s="33"/>
      <c r="B46" s="66"/>
      <c r="C46" s="67"/>
      <c r="D46" s="31"/>
      <c r="E46" s="31"/>
    </row>
    <row r="47" spans="1:7">
      <c r="A47" s="33"/>
      <c r="B47" s="66"/>
      <c r="C47" s="67"/>
      <c r="D47" s="31"/>
      <c r="E47" s="31"/>
      <c r="F47" s="61"/>
      <c r="G47" s="62"/>
    </row>
    <row r="48" spans="1:7">
      <c r="A48" s="33"/>
      <c r="B48" s="66"/>
      <c r="C48" s="67"/>
      <c r="D48" s="31"/>
      <c r="E48" s="31"/>
      <c r="F48" s="61"/>
      <c r="G48" s="62"/>
    </row>
    <row r="49" spans="1:7">
      <c r="A49" s="33"/>
      <c r="B49" s="66"/>
      <c r="C49" s="67"/>
      <c r="D49" s="31"/>
      <c r="E49" s="31"/>
      <c r="F49" s="61"/>
      <c r="G49" s="62"/>
    </row>
    <row r="50" spans="1:7">
      <c r="A50" s="33"/>
      <c r="B50" s="66"/>
      <c r="C50" s="67"/>
      <c r="D50" s="31"/>
      <c r="E50" s="31"/>
      <c r="F50" s="61"/>
      <c r="G50" s="62"/>
    </row>
    <row r="51" spans="1:7">
      <c r="A51" s="33"/>
      <c r="B51" s="66"/>
      <c r="C51" s="67"/>
      <c r="D51" s="31"/>
      <c r="E51" s="31"/>
      <c r="F51" s="61"/>
      <c r="G51" s="62"/>
    </row>
    <row r="52" spans="1:7">
      <c r="A52" s="33"/>
      <c r="B52" s="66"/>
      <c r="C52" s="67"/>
      <c r="D52" s="31"/>
      <c r="E52" s="31"/>
      <c r="F52" s="61"/>
      <c r="G52" s="62"/>
    </row>
    <row r="53" spans="1:7">
      <c r="A53" s="33"/>
      <c r="B53" s="66"/>
      <c r="C53" s="67"/>
      <c r="D53" s="31"/>
      <c r="E53" s="31"/>
      <c r="F53" s="61"/>
      <c r="G53" s="62"/>
    </row>
    <row r="54" spans="1:7">
      <c r="A54" s="33"/>
      <c r="B54" s="66"/>
      <c r="C54" s="67"/>
      <c r="D54" s="31"/>
      <c r="E54" s="31"/>
      <c r="F54" s="61"/>
      <c r="G54" s="62"/>
    </row>
    <row r="55" spans="1:7">
      <c r="A55" s="33"/>
      <c r="B55" s="66"/>
      <c r="C55" s="67"/>
      <c r="D55" s="31"/>
      <c r="E55" s="31"/>
      <c r="F55" s="61"/>
      <c r="G55" s="62"/>
    </row>
    <row r="56" spans="1:7">
      <c r="A56" s="33"/>
      <c r="B56" s="66"/>
      <c r="C56" s="67"/>
      <c r="D56" s="31"/>
      <c r="E56" s="31"/>
      <c r="F56" s="61"/>
      <c r="G56" s="62"/>
    </row>
    <row r="57" spans="1:7">
      <c r="A57" s="33"/>
      <c r="B57" s="66"/>
      <c r="C57" s="67"/>
      <c r="D57" s="31"/>
      <c r="E57" s="31"/>
      <c r="F57" s="61"/>
      <c r="G57" s="62"/>
    </row>
    <row r="58" spans="1:7">
      <c r="A58" s="64"/>
      <c r="B58" s="66"/>
      <c r="C58" s="65"/>
      <c r="D58" s="31"/>
      <c r="E58" s="31"/>
      <c r="F58" s="61"/>
      <c r="G58" s="62"/>
    </row>
    <row r="59" spans="1:7">
      <c r="A59" s="64"/>
      <c r="B59" s="66"/>
      <c r="C59" s="65"/>
      <c r="D59" s="31"/>
      <c r="E59" s="31"/>
      <c r="F59" s="61"/>
      <c r="G59" s="62"/>
    </row>
    <row r="60" spans="1:7">
      <c r="A60" s="64"/>
      <c r="B60" s="66"/>
      <c r="C60" s="65"/>
      <c r="D60" s="31"/>
      <c r="E60" s="31"/>
      <c r="F60" s="61"/>
      <c r="G60" s="62"/>
    </row>
    <row r="61" spans="1:7">
      <c r="A61" s="64"/>
      <c r="B61" s="66"/>
      <c r="C61" s="65"/>
      <c r="D61" s="31"/>
      <c r="E61" s="31"/>
      <c r="F61" s="61"/>
      <c r="G61" s="62"/>
    </row>
    <row r="62" spans="1:7">
      <c r="A62" s="33"/>
      <c r="B62" s="66"/>
      <c r="C62" s="65"/>
      <c r="D62" s="31"/>
      <c r="E62" s="31"/>
      <c r="F62" s="61"/>
      <c r="G62" s="62"/>
    </row>
    <row r="63" spans="1:7">
      <c r="A63" s="33"/>
      <c r="B63" s="66"/>
      <c r="C63" s="67"/>
      <c r="D63" s="31"/>
      <c r="E63" s="31"/>
      <c r="F63" s="61"/>
      <c r="G63" s="62"/>
    </row>
    <row r="64" spans="1:7">
      <c r="A64" s="33"/>
      <c r="B64" s="66"/>
      <c r="C64" s="67"/>
      <c r="D64" s="31"/>
      <c r="E64" s="31"/>
      <c r="F64" s="61"/>
      <c r="G64" s="62"/>
    </row>
    <row r="65" spans="1:7">
      <c r="A65" s="33"/>
      <c r="B65" s="66"/>
      <c r="C65" s="67"/>
      <c r="D65" s="31"/>
      <c r="E65" s="31"/>
    </row>
    <row r="66" spans="1:7">
      <c r="A66" s="33"/>
      <c r="B66" s="66"/>
      <c r="C66" s="67"/>
      <c r="D66" s="31"/>
      <c r="E66" s="31"/>
    </row>
    <row r="67" spans="1:7">
      <c r="A67" s="33"/>
      <c r="B67" s="66"/>
      <c r="C67" s="67"/>
      <c r="D67" s="31"/>
      <c r="E67" s="31"/>
      <c r="F67" s="61"/>
      <c r="G67" s="62"/>
    </row>
    <row r="68" spans="1:7">
      <c r="A68" s="33"/>
      <c r="B68" s="66"/>
      <c r="C68" s="67"/>
      <c r="D68" s="31"/>
      <c r="E68" s="31"/>
    </row>
    <row r="69" spans="1:7">
      <c r="A69" s="33"/>
      <c r="B69" s="66"/>
      <c r="C69" s="67"/>
      <c r="D69" s="31"/>
      <c r="E69" s="31"/>
      <c r="F69" s="61"/>
      <c r="G69" s="62"/>
    </row>
    <row r="70" spans="1:7">
      <c r="D70" s="35"/>
      <c r="E70" s="36"/>
    </row>
    <row r="71" spans="1:7">
      <c r="D71" s="37"/>
      <c r="E71" s="38"/>
    </row>
    <row r="72" spans="1:7" ht="17.25">
      <c r="D72" s="39"/>
      <c r="E72" s="40"/>
    </row>
  </sheetData>
  <mergeCells count="5">
    <mergeCell ref="A1:A2"/>
    <mergeCell ref="B1:B2"/>
    <mergeCell ref="C1:C2"/>
    <mergeCell ref="D1:D2"/>
    <mergeCell ref="E1:E2"/>
  </mergeCells>
  <pageMargins left="0.625" right="0.52083333333333337" top="0.69791666666666663" bottom="0.54166666666666663" header="0.3" footer="0.3"/>
  <pageSetup scale="72" orientation="portrait" r:id="rId1"/>
  <headerFooter>
    <oddHeader>&amp;L&amp;"Palatino Linotype,Negrita"&amp;12&amp;K003300DIGEPRES&amp;C&amp;"Palatino Linotype,Negrita"&amp;12&amp;K0000CCPLAN DE COMPRAS - 2015&amp;R&amp;"Palatino Linotype,Negrita"&amp;14&amp;K7030A0Bienes de Consumo</oddHeader>
    <oddFooter>&amp;C&amp;"-,Negrita"&amp;9&amp;K0000CCDirección Evaluación y Calidad del Gasto Público&amp;R&amp;P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POA 2019 Prevencion y Atencion </vt:lpstr>
      <vt:lpstr>Hoja1</vt:lpstr>
      <vt:lpstr>empleados fijos</vt:lpstr>
      <vt:lpstr>Posiciones pendientes tic</vt:lpstr>
      <vt:lpstr>Viaticos y cumbustible 2018</vt:lpstr>
      <vt:lpstr>F-3 BIENES DE CONSUMO</vt:lpstr>
      <vt:lpstr>'F-3 BIENES DE CONSUMO'!Área_de_impresión</vt:lpstr>
      <vt:lpstr>'POA 2019 Prevencion y Atencion '!Área_de_impresión</vt:lpstr>
      <vt:lpstr>'POA 2019 Prevencion y Atencion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Francisco Frias</cp:lastModifiedBy>
  <cp:lastPrinted>2019-02-11T15:39:25Z</cp:lastPrinted>
  <dcterms:created xsi:type="dcterms:W3CDTF">2015-06-12T16:03:28Z</dcterms:created>
  <dcterms:modified xsi:type="dcterms:W3CDTF">2019-02-11T15:40:45Z</dcterms:modified>
</cp:coreProperties>
</file>